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55.37\Back up งานจ้าง 2561 18.8.2568\5.รายงานประจำเดือน\รายงานประจำเดือน สจพ\2.รายงานร้องเรียนงานจ้าง\2569\"/>
    </mc:Choice>
  </mc:AlternateContent>
  <xr:revisionPtr revIDLastSave="0" documentId="13_ncr:1_{B5913F09-B37E-4AF6-9833-6132A40D8C5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เฉพาะเจาะจง " sheetId="1" r:id="rId1"/>
    <sheet name="ประกวด " sheetId="2" r:id="rId2"/>
    <sheet name="คัดเลือก " sheetId="3" r:id="rId3"/>
  </sheets>
  <definedNames>
    <definedName name="_xlnm.Print_Area" localSheetId="0">'เฉพาะเจาะจง '!$A$1:$K$19</definedName>
    <definedName name="_xlnm.Print_Area" localSheetId="1">'ประกวด '!$A$1:$K$17</definedName>
    <definedName name="_xlnm.Print_Titles" localSheetId="2">'คัดเลือก '!$1:$7</definedName>
    <definedName name="_xlnm.Print_Titles" localSheetId="0">'เฉพาะเจาะจง '!$1:$7</definedName>
    <definedName name="_xlnm.Print_Titles" localSheetId="1">'ประกวด 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1" l="1"/>
  <c r="I10" i="3"/>
  <c r="J10" i="3"/>
  <c r="J8" i="3"/>
  <c r="I8" i="3"/>
  <c r="H8" i="3"/>
  <c r="J10" i="2"/>
  <c r="I10" i="2"/>
  <c r="H10" i="2"/>
  <c r="J9" i="2"/>
  <c r="I9" i="2" s="1"/>
  <c r="H9" i="2"/>
  <c r="J8" i="2"/>
  <c r="I8" i="2" s="1"/>
  <c r="H8" i="2"/>
  <c r="C12" i="1"/>
  <c r="J9" i="1"/>
  <c r="I9" i="1" s="1"/>
  <c r="J10" i="1"/>
  <c r="I10" i="1" s="1"/>
  <c r="J11" i="1"/>
  <c r="I11" i="1" s="1"/>
  <c r="C16" i="2"/>
  <c r="C17" i="2"/>
  <c r="C15" i="2"/>
  <c r="I11" i="2" l="1"/>
  <c r="G22" i="1" s="1"/>
  <c r="J11" i="2"/>
  <c r="H11" i="1"/>
  <c r="H10" i="1" l="1"/>
  <c r="J8" i="1" l="1"/>
  <c r="H8" i="1"/>
  <c r="I8" i="1" l="1"/>
  <c r="J12" i="1"/>
  <c r="H9" i="1" l="1"/>
  <c r="I12" i="1" l="1"/>
  <c r="G21" i="1" s="1"/>
  <c r="G24" i="1" s="1"/>
  <c r="A2" i="2"/>
  <c r="A3" i="2" l="1"/>
  <c r="A3" i="3" s="1"/>
  <c r="A2" i="3"/>
  <c r="A1" i="2"/>
  <c r="A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ศศิธร ยิ่งเชิดสุข</author>
  </authors>
  <commentList>
    <comment ref="C5" authorId="0" shapeId="0" xr:uid="{00000000-0006-0000-0000-000001000000}">
      <text>
        <r>
          <rPr>
            <b/>
            <sz val="16"/>
            <color indexed="81"/>
            <rFont val="Tahoma"/>
            <family val="2"/>
          </rPr>
          <t>Run tracking
ราคา PR</t>
        </r>
      </text>
    </comment>
    <comment ref="D5" authorId="0" shapeId="0" xr:uid="{00000000-0006-0000-0000-000002000000}">
      <text>
        <r>
          <rPr>
            <b/>
            <sz val="14"/>
            <color indexed="81"/>
            <rFont val="Tahoma"/>
            <family val="2"/>
          </rPr>
          <t>รายงานขอจ้าง
ราคากลาง</t>
        </r>
      </text>
    </comment>
    <comment ref="G6" authorId="0" shapeId="0" xr:uid="{00000000-0006-0000-0000-000003000000}">
      <text>
        <r>
          <rPr>
            <b/>
            <sz val="18"/>
            <color indexed="81"/>
            <rFont val="Tahoma"/>
            <family val="2"/>
          </rPr>
          <t>ราคาที่ออก PO</t>
        </r>
      </text>
    </comment>
  </commentList>
</comments>
</file>

<file path=xl/sharedStrings.xml><?xml version="1.0" encoding="utf-8"?>
<sst xmlns="http://schemas.openxmlformats.org/spreadsheetml/2006/main" count="100" uniqueCount="58">
  <si>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</si>
  <si>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</si>
  <si>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</si>
  <si>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</si>
  <si>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</si>
  <si>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</si>
  <si>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</si>
  <si>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</si>
  <si>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</si>
  <si>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</si>
  <si>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</si>
  <si>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</si>
  <si>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</si>
  <si>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</si>
  <si>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</si>
  <si>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</si>
  <si>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</si>
  <si>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</si>
  <si>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</si>
  <si>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</si>
  <si>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โดยวิธีคัดเลือก</t>
  </si>
  <si>
    <t>วงเงินงบประมาณที่จะซื้อหรือจ้าง 
(ไม่รวมvat)</t>
  </si>
  <si>
    <t>ราคาที่
ตกลงซื้อ/จ้าง(ไม่รวมvat) (บาท)</t>
  </si>
  <si>
    <t>ราคาที่
ตกลงซื้อ/จ้าง(รวมvat) (บาท)</t>
  </si>
  <si>
    <t>หมายเหตุ เป็นราคาที่รวม VAT</t>
  </si>
  <si>
    <t>สจพ.กธบ.สสสภ.</t>
  </si>
  <si>
    <t>(นางสาวศศิธร ยิ่งเชิดสุข)</t>
  </si>
  <si>
    <t>พนักงานสารสนเทศ 2</t>
  </si>
  <si>
    <t>หจก.ปิยชาติ คอนสตรัคชั่น</t>
  </si>
  <si>
    <t>วิธีประกวดราคาอิเล็กทรอนิกส์</t>
  </si>
  <si>
    <t xml:space="preserve">เลขที่ 
รย55-01-69
ลงวันที่ 
27/1/2569
</t>
  </si>
  <si>
    <t>หจก.ทรัพย์ไพศาล วอเตอร์</t>
  </si>
  <si>
    <t>บจก.บุญพิศลย์การช่าง</t>
  </si>
  <si>
    <t>งานก่อสร้างวางท่อประปาและงานที่เกี่ยวข้อง เพื่องานรื้อย้ายท่อประปา (ร่วม อบต.บางเสาธง) บริเวณหมู่บ้านออคิดวิลล่า จากสโมสร ถึง เฟส 4 หมู่ที่ 7 ตำบลบางเสาธง อำเภอบางเสาธง จังหวัดสมุทรปราการ พื้นที่สำนักงานประปาสาขาสุวรรณภูมิ</t>
  </si>
  <si>
    <t>วิธีคัดเลือก</t>
  </si>
  <si>
    <t>หมายเหตุ - เป็นราคาที่รวม VAT</t>
  </si>
  <si>
    <t>สรุปผลการดำเนินการจัดซื้อจัดจ้างในรอบเดือน กุมภาพันธ์ พ.ศ.2569</t>
  </si>
  <si>
    <t>วันที่ 2 มีนาคม 2569</t>
  </si>
  <si>
    <t>งานก่อสร้างวางท่อประปาและงานที่เกี่ยวข้อง งานวางท่อประปาเอกชน บริเวณโครงการ วิรัณยา บางนา-สุวรรณภูมิ เฟส 5.0 ตำบลราชาเทวะ อำเภอบางพลี จังหวัดสมุทรปราการ พื้นที่สำนักงานประปาสาขาสุวรรณภูมิ</t>
  </si>
  <si>
    <t>หจก.สุวัฒนา คอนสตรัคชั่น</t>
  </si>
  <si>
    <t xml:space="preserve">เลขที่ 
วธ55-23-69
ลงวันที่ 
5/2/2569
</t>
  </si>
  <si>
    <t>งานก่อสร้างวางท่อประปาและงานที่เกี่ยวข้อง เพื่อวางท่อประปาปรับปรุงกำลังน้ำร่วมสำนักการโยธา บริเวณเชื่อมถนนพัฒนาชนบท 4 กับถนนศรีนครินทร์-ร่มเกล้า แขวงคลองสองต้นนุ่น เขตลาดกระบัง กรุงเทพมหานคร พื้นที่สำนักงานประปาสาขาสุวรรณภูมิ</t>
  </si>
  <si>
    <t>บจก.เจริญพาณิชย์การช่าง</t>
  </si>
  <si>
    <t xml:space="preserve">เลขที่ 
ปป55-12-69
ลงวันที่ 
6/2/2569
</t>
  </si>
  <si>
    <t>งานก่อสร้างวางท่อประปาและงานที่เกี่ยวข้อง ด้านลดน้ำสูญเสีย บริเวณทางแยกต่างระดับจุดตัดทางหลวงหมายเลข 34 ตัดทางหลวงหมายเลขชนบทหมายเลข สป.2001 (แยกวัดศรีวารีน้อย) ตำบลบางโฉลง อำเภอบางพลี จังหวัดสมุทรปราการ พื้นที่สำนักงานประปาสาขาสุวรรณภูมิ</t>
  </si>
  <si>
    <t xml:space="preserve">เลขที่ 
ป55-01-69
ลงวันที่ 
12/2/2569
</t>
  </si>
  <si>
    <t>งานก่อสร้างวางท่อประปา และงานที่เกี่ยวข้อง เพื่อวางท่อประปาปรับปรุงกำลังน้ำ บริเวณโครงการ ร่วม อบต.บางพลีใหญ่ ซอยวินด์มิลด์ หมู่ที่ 14 ตำบลบางพลีใหญ่ อำเภอบางพลี จังหวัดสมุทรปราการ พื้นที่สำนักงานประปาสาขาสุวรรณภูมิ</t>
  </si>
  <si>
    <t>เลขที่ 
ปป55-13-69
ลงวันที่ 
17/2/2569</t>
  </si>
  <si>
    <t>งานก่อสร้างวางท่อประปาและงานที่เกี่ยวข้อง งานวางท่อประปาเอกชน บริเวณโครงการนินญา กรุงเทพกรีฑา มอเตอร์เวย์ เฟส 3.0 แขวงคลองสองต้นนุ่น เขตลาดกระบัง กรุงเทพมหานคร พื้นที่สำนักงานประปาสาขาสุวรรณภูมิ</t>
  </si>
  <si>
    <t>บจก.ปุณยนุช อินเท็นซ</t>
  </si>
  <si>
    <t xml:space="preserve">เลขที่ 
วธ55-24-69
ลงวันที่ 
20/2/2569
</t>
  </si>
  <si>
    <t>งานจ้างสำรวจหาจุดรั่วในระบบจ่ายน้ำ พื้นที่สำนักงานประปาสาขาสุวรรณภูมิ (เฉพาะ 20 DMA)</t>
  </si>
  <si>
    <t xml:space="preserve">เลขที่ 
สร55-03-69
ลงวันที่ 
20/2/2569
</t>
  </si>
  <si>
    <t>งานก่อสร้างวางท่อประปาและงานที่เกี่ยวข้อง เพื่อวางท่อประปาปรับปรุงกำลังน้ำร่วมสำนักงานเขตลาดกระบัง บริเวณซอยร่มเกล้า 27 แยก 11 ชุมชนร่วมใจพัฒนา (ซอยเล้าห่าน) แขวงลาดกระบัง เขตลาดกระบัง กรุงเทพมหานคร พื้นที่สำนักงานประปาสาขาสุวรรณภูมิ</t>
  </si>
  <si>
    <t>บจก.พีเอ็น คอร์ปอเรชั่น</t>
  </si>
  <si>
    <t xml:space="preserve">เลขที่ 
ปป55-17-69
ลงวันที่ 
25/2/2569
</t>
  </si>
  <si>
    <t>(นายอิศรา อุณหะสูต)</t>
  </si>
  <si>
    <t>นักบัญชี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</si>
</sst>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0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  <font>
      <b/>
      <sz val="16"/>
      <color indexed="81"/>
      <name val="Tahoma"/>
      <family val="2"/>
    </font>
    <font>
      <b/>
      <sz val="18"/>
      <color indexed="81"/>
      <name val="Tahoma"/>
      <family val="2"/>
    </font>
    <font>
      <b/>
      <sz val="14"/>
      <color indexed="81"/>
      <name val="Tahoma"/>
      <family val="2"/>
    </font>
    <font>
      <sz val="20"/>
      <name val="TH SarabunPSK"/>
      <family val="2"/>
    </font>
    <font>
      <b/>
      <u val="singleAccounting"/>
      <sz val="20"/>
      <name val="TH SarabunPSK"/>
      <family val="2"/>
    </font>
    <font>
      <b/>
      <u val="singleAccounting"/>
      <sz val="28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11" fillId="0" borderId="0" xfId="31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43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vertical="center"/>
    </xf>
    <xf numFmtId="187" fontId="7" fillId="0" borderId="0" xfId="1" applyNumberFormat="1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3" fontId="16" fillId="0" borderId="0" xfId="1" applyNumberFormat="1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/>
    </xf>
    <xf numFmtId="4" fontId="7" fillId="0" borderId="0" xfId="0" applyNumberFormat="1" applyFont="1" applyFill="1"/>
    <xf numFmtId="0" fontId="12" fillId="0" borderId="0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17" fillId="0" borderId="0" xfId="1" applyNumberFormat="1" applyFont="1" applyFill="1" applyBorder="1" applyAlignment="1">
      <alignment vertical="center"/>
    </xf>
    <xf numFmtId="43" fontId="18" fillId="0" borderId="0" xfId="1" applyNumberFormat="1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19" fillId="0" borderId="0" xfId="0" applyNumberFormat="1" applyFont="1"/>
    <xf numFmtId="4" fontId="12" fillId="0" borderId="0" xfId="0" applyNumberFormat="1" applyFont="1" applyFill="1"/>
    <xf numFmtId="0" fontId="7" fillId="0" borderId="5" xfId="0" applyFont="1" applyFill="1" applyBorder="1" applyAlignment="1">
      <alignment horizontal="center" vertical="center" wrapText="1"/>
    </xf>
    <xf numFmtId="43" fontId="12" fillId="0" borderId="0" xfId="1" applyFont="1" applyFill="1"/>
    <xf numFmtId="43" fontId="12" fillId="0" borderId="0" xfId="1" applyFont="1" applyFill="1" applyAlignment="1">
      <alignment horizontal="right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43" fontId="7" fillId="0" borderId="5" xfId="1" applyNumberFormat="1" applyFont="1" applyFill="1" applyBorder="1" applyAlignment="1">
      <alignment vertical="center"/>
    </xf>
    <xf numFmtId="0" fontId="11" fillId="0" borderId="5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43" fontId="7" fillId="0" borderId="7" xfId="1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187" fontId="7" fillId="0" borderId="6" xfId="0" applyNumberFormat="1" applyFont="1" applyFill="1" applyBorder="1" applyAlignment="1">
      <alignment horizontal="center" vertical="top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/>
    <xf numFmtId="0" fontId="6" fillId="0" borderId="0" xfId="0" applyFont="1" applyFill="1" applyBorder="1" applyAlignment="1"/>
    <xf numFmtId="0" fontId="8" fillId="0" borderId="2" xfId="0" applyFont="1" applyFill="1" applyBorder="1" applyAlignment="1"/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"/>
  <sheetViews>
    <sheetView view="pageBreakPreview" zoomScale="50" zoomScaleSheetLayoutView="50" workbookViewId="0">
      <pane ySplit="7" topLeftCell="A12" activePane="bottomLeft" state="frozen"/>
      <selection pane="bottomLeft" sqref="A1:K19"/>
    </sheetView>
  </sheetViews>
  <sheetFormatPr defaultColWidth="9.140625" defaultRowHeight="30.75" x14ac:dyDescent="0.45"/>
  <cols>
    <col min="1" max="1" width="9.5703125" style="30" customWidth="1"/>
    <col min="2" max="2" width="87" style="49" customWidth="1"/>
    <col min="3" max="3" width="30.7109375" style="25" customWidth="1"/>
    <col min="4" max="4" width="28" style="34" customWidth="1"/>
    <col min="5" max="5" width="26.140625" style="30" customWidth="1"/>
    <col min="6" max="6" width="44.85546875" style="25" customWidth="1"/>
    <col min="7" max="7" width="27.28515625" style="31" customWidth="1"/>
    <col min="8" max="8" width="45.42578125" style="25" customWidth="1"/>
    <col min="9" max="9" width="27.85546875" style="25" customWidth="1"/>
    <col min="10" max="10" width="27.85546875" style="33" customWidth="1"/>
    <col min="11" max="11" width="25.140625" style="25" customWidth="1"/>
    <col min="12" max="12" width="36" style="32" customWidth="1"/>
    <col min="13" max="14" width="9.140625" style="25"/>
    <col min="15" max="15" width="27.5703125" style="25" customWidth="1"/>
    <col min="16" max="16" width="9.140625" style="26"/>
    <col min="17" max="17" width="20.140625" style="26" bestFit="1" customWidth="1"/>
    <col min="18" max="16384" width="9.140625" style="26"/>
  </cols>
  <sheetData>
    <row r="1" spans="1:15" ht="36" x14ac:dyDescent="0.55000000000000004">
      <c r="A1" s="71" t="s">
        <v>36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87"/>
    </row>
    <row r="2" spans="1:15" ht="36" x14ac:dyDescent="0.55000000000000004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87"/>
    </row>
    <row r="3" spans="1:15" ht="36" x14ac:dyDescent="0.55000000000000004">
      <c r="A3" s="72" t="s">
        <v>37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88"/>
    </row>
    <row r="4" spans="1:15" ht="36" x14ac:dyDescent="0.55000000000000004">
      <c r="A4" s="73" t="s">
        <v>11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89"/>
    </row>
    <row r="5" spans="1:15" s="28" customFormat="1" ht="35.25" customHeight="1" x14ac:dyDescent="0.2">
      <c r="A5" s="74" t="s">
        <v>1</v>
      </c>
      <c r="B5" s="74" t="s">
        <v>5</v>
      </c>
      <c r="C5" s="81" t="s">
        <v>21</v>
      </c>
      <c r="D5" s="82" t="s">
        <v>15</v>
      </c>
      <c r="E5" s="74" t="s">
        <v>6</v>
      </c>
      <c r="F5" s="74" t="s">
        <v>7</v>
      </c>
      <c r="G5" s="74"/>
      <c r="H5" s="74" t="s">
        <v>8</v>
      </c>
      <c r="I5" s="74"/>
      <c r="J5" s="74"/>
      <c r="K5" s="74" t="s">
        <v>9</v>
      </c>
      <c r="L5" s="74" t="s">
        <v>2</v>
      </c>
      <c r="M5" s="27"/>
      <c r="N5" s="27"/>
      <c r="O5" s="27"/>
    </row>
    <row r="6" spans="1:15" s="28" customFormat="1" ht="30.75" customHeight="1" x14ac:dyDescent="0.2">
      <c r="A6" s="74"/>
      <c r="B6" s="74"/>
      <c r="C6" s="81"/>
      <c r="D6" s="82"/>
      <c r="E6" s="74"/>
      <c r="F6" s="75" t="s">
        <v>3</v>
      </c>
      <c r="G6" s="77" t="s">
        <v>16</v>
      </c>
      <c r="H6" s="75" t="s">
        <v>4</v>
      </c>
      <c r="I6" s="79" t="s">
        <v>19</v>
      </c>
      <c r="J6" s="79" t="s">
        <v>17</v>
      </c>
      <c r="K6" s="74"/>
      <c r="L6" s="74"/>
      <c r="M6" s="27"/>
      <c r="N6" s="27"/>
      <c r="O6" s="27"/>
    </row>
    <row r="7" spans="1:15" s="28" customFormat="1" ht="90" customHeight="1" x14ac:dyDescent="0.2">
      <c r="A7" s="74"/>
      <c r="B7" s="74"/>
      <c r="C7" s="81"/>
      <c r="D7" s="82"/>
      <c r="E7" s="74"/>
      <c r="F7" s="76"/>
      <c r="G7" s="78"/>
      <c r="H7" s="76"/>
      <c r="I7" s="80"/>
      <c r="J7" s="80"/>
      <c r="K7" s="74"/>
      <c r="L7" s="74"/>
      <c r="M7" s="27"/>
      <c r="N7" s="27"/>
      <c r="O7" s="27"/>
    </row>
    <row r="8" spans="1:15" s="29" customFormat="1" ht="168.75" x14ac:dyDescent="0.2">
      <c r="A8" s="64">
        <v>1</v>
      </c>
      <c r="B8" s="65" t="s">
        <v>38</v>
      </c>
      <c r="C8" s="66">
        <v>169272.9</v>
      </c>
      <c r="D8" s="66">
        <v>181122</v>
      </c>
      <c r="E8" s="64" t="s">
        <v>12</v>
      </c>
      <c r="F8" s="52" t="s">
        <v>39</v>
      </c>
      <c r="G8" s="66">
        <v>175486</v>
      </c>
      <c r="H8" s="61" t="str">
        <f t="shared" ref="H8" si="0">F8</f>
        <v>หจก.สุวัฒนา คอนสตรัคชั่น</v>
      </c>
      <c r="I8" s="66">
        <f>ROUND((J8*100)/107,2)</f>
        <v>164005.60999999999</v>
      </c>
      <c r="J8" s="66">
        <f t="shared" ref="J8" si="1">G8</f>
        <v>175486</v>
      </c>
      <c r="K8" s="64" t="s">
        <v>10</v>
      </c>
      <c r="L8" s="67" t="s">
        <v>40</v>
      </c>
    </row>
    <row r="9" spans="1:15" s="29" customFormat="1" ht="180" x14ac:dyDescent="0.2">
      <c r="A9" s="12">
        <v>2</v>
      </c>
      <c r="B9" s="13" t="s">
        <v>48</v>
      </c>
      <c r="C9" s="14">
        <v>195042.99</v>
      </c>
      <c r="D9" s="14">
        <v>208696</v>
      </c>
      <c r="E9" s="12" t="s">
        <v>12</v>
      </c>
      <c r="F9" s="52" t="s">
        <v>49</v>
      </c>
      <c r="G9" s="14">
        <v>202391</v>
      </c>
      <c r="H9" s="57" t="str">
        <f t="shared" ref="H9" si="2">F9</f>
        <v>บจก.ปุณยนุช อินเท็นซ</v>
      </c>
      <c r="I9" s="14">
        <f t="shared" ref="I9:I11" si="3">ROUND((J9*100)/107,2)</f>
        <v>189150.47</v>
      </c>
      <c r="J9" s="14">
        <f t="shared" ref="J9:J11" si="4">G9</f>
        <v>202391</v>
      </c>
      <c r="K9" s="12" t="s">
        <v>10</v>
      </c>
      <c r="L9" s="24" t="s">
        <v>50</v>
      </c>
    </row>
    <row r="10" spans="1:15" s="29" customFormat="1" ht="168.75" x14ac:dyDescent="0.2">
      <c r="A10" s="12">
        <v>3</v>
      </c>
      <c r="B10" s="13" t="s">
        <v>51</v>
      </c>
      <c r="C10" s="14">
        <v>463000</v>
      </c>
      <c r="D10" s="14">
        <v>495282.67</v>
      </c>
      <c r="E10" s="12" t="s">
        <v>12</v>
      </c>
      <c r="F10" s="52" t="s">
        <v>32</v>
      </c>
      <c r="G10" s="14">
        <v>485178.66</v>
      </c>
      <c r="H10" s="57" t="str">
        <f t="shared" ref="H10" si="5">F10</f>
        <v>บจก.บุญพิศลย์การช่าง</v>
      </c>
      <c r="I10" s="14">
        <f t="shared" si="3"/>
        <v>453438</v>
      </c>
      <c r="J10" s="14">
        <f t="shared" si="4"/>
        <v>485178.66</v>
      </c>
      <c r="K10" s="12" t="s">
        <v>10</v>
      </c>
      <c r="L10" s="24" t="s">
        <v>52</v>
      </c>
    </row>
    <row r="11" spans="1:15" s="29" customFormat="1" ht="180" x14ac:dyDescent="0.2">
      <c r="A11" s="12">
        <v>4</v>
      </c>
      <c r="B11" s="13" t="s">
        <v>53</v>
      </c>
      <c r="C11" s="14">
        <v>463118.69</v>
      </c>
      <c r="D11" s="14">
        <v>495537</v>
      </c>
      <c r="E11" s="12" t="s">
        <v>12</v>
      </c>
      <c r="F11" s="52" t="s">
        <v>54</v>
      </c>
      <c r="G11" s="14">
        <v>479663</v>
      </c>
      <c r="H11" s="57" t="str">
        <f t="shared" ref="H11" si="6">F11</f>
        <v>บจก.พีเอ็น คอร์ปอเรชั่น</v>
      </c>
      <c r="I11" s="14">
        <f t="shared" si="3"/>
        <v>448283.18</v>
      </c>
      <c r="J11" s="14">
        <f t="shared" si="4"/>
        <v>479663</v>
      </c>
      <c r="K11" s="12" t="s">
        <v>10</v>
      </c>
      <c r="L11" s="24" t="s">
        <v>55</v>
      </c>
    </row>
    <row r="12" spans="1:15" ht="35.25" customHeight="1" x14ac:dyDescent="0.55000000000000004">
      <c r="A12" s="35"/>
      <c r="B12" s="16"/>
      <c r="C12" s="54">
        <f>SUM(C8:C11)</f>
        <v>1290434.58</v>
      </c>
      <c r="D12" s="46"/>
      <c r="E12" s="15"/>
      <c r="F12" s="11"/>
      <c r="G12" s="46"/>
      <c r="H12" s="11"/>
      <c r="I12" s="19">
        <f>SUM(I8:I11)</f>
        <v>1254877.26</v>
      </c>
      <c r="J12" s="19">
        <f>SUM(J8:J11)</f>
        <v>1342718.66</v>
      </c>
      <c r="K12" s="35"/>
      <c r="L12" s="38"/>
    </row>
    <row r="13" spans="1:15" ht="39" customHeight="1" x14ac:dyDescent="0.55000000000000004">
      <c r="A13" s="35"/>
      <c r="B13" s="47" t="s">
        <v>35</v>
      </c>
      <c r="C13" s="21"/>
      <c r="D13" s="17"/>
      <c r="E13" s="15"/>
      <c r="F13" s="11"/>
      <c r="G13" s="18"/>
      <c r="H13" s="11"/>
      <c r="I13" s="11"/>
      <c r="J13" s="19"/>
      <c r="K13" s="35"/>
      <c r="L13" s="38"/>
    </row>
    <row r="14" spans="1:15" ht="17.25" customHeight="1" x14ac:dyDescent="0.55000000000000004">
      <c r="A14" s="35"/>
      <c r="B14" s="16"/>
      <c r="C14" s="21"/>
      <c r="D14" s="23"/>
      <c r="E14" s="15"/>
      <c r="F14" s="11"/>
      <c r="G14" s="18"/>
      <c r="H14" s="11"/>
      <c r="I14" s="11"/>
      <c r="J14" s="22"/>
      <c r="K14" s="11"/>
      <c r="L14" s="20"/>
    </row>
    <row r="15" spans="1:15" ht="36" x14ac:dyDescent="0.55000000000000004">
      <c r="A15" s="35"/>
      <c r="B15" s="47"/>
      <c r="C15" s="15" t="s">
        <v>13</v>
      </c>
      <c r="D15" s="23"/>
      <c r="E15" s="15"/>
      <c r="F15" s="11"/>
      <c r="G15" s="18"/>
      <c r="H15" s="11"/>
      <c r="I15" s="50"/>
      <c r="J15" s="22"/>
      <c r="K15" s="11"/>
      <c r="L15" s="20"/>
    </row>
    <row r="16" spans="1:15" ht="51.75" customHeight="1" x14ac:dyDescent="0.55000000000000004">
      <c r="A16" s="35"/>
      <c r="B16" s="47"/>
      <c r="D16" s="23"/>
      <c r="E16" s="15"/>
      <c r="F16" s="11"/>
      <c r="G16" s="18"/>
      <c r="H16" s="11"/>
      <c r="I16" s="11"/>
      <c r="J16" s="22"/>
      <c r="K16" s="11"/>
      <c r="L16" s="20"/>
    </row>
    <row r="17" spans="1:15" s="45" customFormat="1" ht="39" customHeight="1" x14ac:dyDescent="0.2">
      <c r="A17" s="35"/>
      <c r="B17" s="48"/>
      <c r="C17" s="39" t="s">
        <v>56</v>
      </c>
      <c r="D17" s="41"/>
      <c r="E17" s="39"/>
      <c r="F17" s="40"/>
      <c r="G17" s="42"/>
      <c r="H17" s="40"/>
      <c r="I17" s="40"/>
      <c r="J17" s="43"/>
      <c r="K17" s="40"/>
      <c r="L17" s="20"/>
      <c r="M17" s="44"/>
      <c r="N17" s="44"/>
      <c r="O17" s="44"/>
    </row>
    <row r="18" spans="1:15" s="45" customFormat="1" ht="39" customHeight="1" x14ac:dyDescent="0.2">
      <c r="A18" s="35"/>
      <c r="B18" s="48"/>
      <c r="C18" s="39" t="s">
        <v>57</v>
      </c>
      <c r="D18" s="41"/>
      <c r="E18" s="39"/>
      <c r="F18" s="40"/>
      <c r="G18" s="42"/>
      <c r="H18" s="40"/>
      <c r="I18" s="40"/>
      <c r="J18" s="43"/>
      <c r="K18" s="40"/>
      <c r="L18" s="20"/>
      <c r="M18" s="44"/>
      <c r="N18" s="44"/>
      <c r="O18" s="44"/>
    </row>
    <row r="19" spans="1:15" s="45" customFormat="1" ht="39" customHeight="1" x14ac:dyDescent="0.2">
      <c r="A19" s="35"/>
      <c r="B19" s="48"/>
      <c r="C19" s="39" t="s">
        <v>25</v>
      </c>
      <c r="D19" s="41"/>
      <c r="E19" s="39"/>
      <c r="F19" s="40"/>
      <c r="G19" s="42"/>
      <c r="H19" s="40"/>
      <c r="I19" s="40"/>
      <c r="J19" s="43"/>
      <c r="K19" s="40"/>
      <c r="L19" s="20"/>
      <c r="M19" s="44"/>
      <c r="N19" s="44"/>
      <c r="O19" s="44"/>
    </row>
    <row r="20" spans="1:15" x14ac:dyDescent="0.45">
      <c r="A20" s="51"/>
    </row>
    <row r="21" spans="1:15" x14ac:dyDescent="0.45">
      <c r="A21" s="51"/>
      <c r="G21" s="62">
        <f>I12</f>
        <v>1254877.26</v>
      </c>
    </row>
    <row r="22" spans="1:15" x14ac:dyDescent="0.45">
      <c r="A22" s="51"/>
      <c r="G22" s="62">
        <f>'ประกวด '!I11</f>
        <v>9996488.7799999993</v>
      </c>
    </row>
    <row r="23" spans="1:15" x14ac:dyDescent="0.45">
      <c r="C23" s="59"/>
      <c r="D23" s="59"/>
      <c r="E23" s="25"/>
      <c r="G23" s="63">
        <f>'คัดเลือก '!I10</f>
        <v>3817617.76</v>
      </c>
      <c r="I23" s="32"/>
      <c r="J23" s="25"/>
      <c r="L23" s="25"/>
      <c r="M23" s="26"/>
      <c r="N23" s="26"/>
      <c r="O23" s="26"/>
    </row>
    <row r="24" spans="1:15" x14ac:dyDescent="0.45">
      <c r="C24" s="59"/>
      <c r="D24" s="59"/>
      <c r="E24" s="25"/>
      <c r="G24" s="63">
        <f>SUM(G21:G23)</f>
        <v>15068983.799999999</v>
      </c>
      <c r="I24" s="32"/>
      <c r="J24" s="25"/>
      <c r="L24" s="25"/>
      <c r="M24" s="26"/>
      <c r="N24" s="26"/>
      <c r="O24" s="26"/>
    </row>
    <row r="25" spans="1:15" x14ac:dyDescent="0.45">
      <c r="C25" s="59"/>
      <c r="D25" s="59"/>
      <c r="E25" s="25"/>
      <c r="G25" s="33"/>
      <c r="I25" s="32"/>
      <c r="J25" s="25"/>
      <c r="L25" s="25"/>
      <c r="M25" s="26"/>
      <c r="N25" s="26"/>
      <c r="O25" s="26"/>
    </row>
    <row r="26" spans="1:15" x14ac:dyDescent="0.45">
      <c r="C26" s="59"/>
      <c r="D26" s="59"/>
      <c r="E26" s="33"/>
      <c r="G26" s="32"/>
      <c r="J26" s="25"/>
      <c r="K26" s="26"/>
      <c r="L26" s="26"/>
      <c r="M26" s="26"/>
      <c r="N26" s="26"/>
      <c r="O26" s="26"/>
    </row>
    <row r="27" spans="1:15" x14ac:dyDescent="0.45">
      <c r="C27" s="60"/>
      <c r="D27" s="60"/>
      <c r="E27" s="33"/>
      <c r="G27" s="32"/>
      <c r="J27" s="25"/>
      <c r="K27" s="26"/>
      <c r="L27" s="26"/>
      <c r="M27" s="26"/>
      <c r="N27" s="26"/>
      <c r="O27" s="26"/>
    </row>
    <row r="28" spans="1:15" x14ac:dyDescent="0.45">
      <c r="E28" s="33"/>
      <c r="G28" s="25"/>
      <c r="H28" s="26"/>
      <c r="I28" s="26"/>
      <c r="J28" s="26"/>
      <c r="K28" s="26"/>
      <c r="L28" s="26"/>
      <c r="M28" s="26"/>
      <c r="N28" s="26"/>
      <c r="O28" s="26"/>
    </row>
    <row r="29" spans="1:15" x14ac:dyDescent="0.45">
      <c r="E29" s="33"/>
      <c r="G29" s="25"/>
      <c r="H29" s="26"/>
      <c r="I29" s="26"/>
      <c r="J29" s="26"/>
      <c r="K29" s="26"/>
      <c r="L29" s="26"/>
      <c r="M29" s="26"/>
      <c r="N29" s="26"/>
      <c r="O29" s="26"/>
    </row>
    <row r="30" spans="1:15" x14ac:dyDescent="0.45">
      <c r="E30" s="33"/>
      <c r="G30" s="25"/>
      <c r="H30" s="26"/>
      <c r="I30" s="26"/>
      <c r="J30" s="26"/>
      <c r="K30" s="26"/>
      <c r="L30" s="26"/>
      <c r="M30" s="26"/>
      <c r="N30" s="26"/>
      <c r="O30" s="26"/>
    </row>
    <row r="31" spans="1:15" x14ac:dyDescent="0.45">
      <c r="E31" s="33"/>
      <c r="G31" s="25"/>
      <c r="H31" s="26"/>
      <c r="I31" s="26"/>
      <c r="J31" s="26"/>
      <c r="K31" s="26"/>
      <c r="L31" s="26"/>
      <c r="M31" s="26"/>
      <c r="N31" s="26"/>
      <c r="O31" s="26"/>
    </row>
    <row r="32" spans="1:15" x14ac:dyDescent="0.45">
      <c r="G32" s="32"/>
      <c r="J32" s="25"/>
      <c r="K32" s="26"/>
      <c r="L32" s="26"/>
      <c r="M32" s="26"/>
      <c r="N32" s="26"/>
      <c r="O32" s="26"/>
    </row>
    <row r="33" spans="7:15" x14ac:dyDescent="0.45">
      <c r="G33" s="32"/>
      <c r="J33" s="25"/>
      <c r="K33" s="26"/>
      <c r="L33" s="26"/>
      <c r="M33" s="26"/>
      <c r="N33" s="26"/>
      <c r="O33" s="26"/>
    </row>
    <row r="34" spans="7:15" x14ac:dyDescent="0.45">
      <c r="G34" s="32"/>
      <c r="J34" s="25"/>
      <c r="K34" s="26"/>
      <c r="L34" s="26"/>
      <c r="M34" s="26"/>
      <c r="N34" s="26"/>
      <c r="O34" s="26"/>
    </row>
    <row r="35" spans="7:15" x14ac:dyDescent="0.45">
      <c r="G35" s="33"/>
      <c r="I35" s="32"/>
      <c r="J35" s="25"/>
      <c r="L35" s="25"/>
      <c r="M35" s="26"/>
      <c r="N35" s="26"/>
      <c r="O35" s="26"/>
    </row>
    <row r="36" spans="7:15" x14ac:dyDescent="0.45">
      <c r="G36" s="33"/>
      <c r="I36" s="32"/>
      <c r="J36" s="25"/>
      <c r="L36" s="25"/>
      <c r="M36" s="26"/>
      <c r="N36" s="26"/>
      <c r="O36" s="26"/>
    </row>
    <row r="37" spans="7:15" x14ac:dyDescent="0.45">
      <c r="G37" s="33"/>
      <c r="I37" s="32"/>
      <c r="J37" s="25"/>
      <c r="L37" s="25"/>
      <c r="M37" s="26"/>
      <c r="N37" s="26"/>
      <c r="O37" s="26"/>
    </row>
    <row r="38" spans="7:15" x14ac:dyDescent="0.45">
      <c r="G38" s="33"/>
      <c r="I38" s="32"/>
      <c r="J38" s="25"/>
      <c r="L38" s="25"/>
      <c r="M38" s="26"/>
      <c r="N38" s="26"/>
      <c r="O38" s="26"/>
    </row>
  </sheetData>
  <mergeCells count="18">
    <mergeCell ref="D5:D7"/>
    <mergeCell ref="I6:I7"/>
    <mergeCell ref="A1:K1"/>
    <mergeCell ref="A2:K2"/>
    <mergeCell ref="A3:K3"/>
    <mergeCell ref="A4:K4"/>
    <mergeCell ref="L5:L7"/>
    <mergeCell ref="F6:F7"/>
    <mergeCell ref="G6:G7"/>
    <mergeCell ref="H6:H7"/>
    <mergeCell ref="J6:J7"/>
    <mergeCell ref="E5:E7"/>
    <mergeCell ref="F5:G5"/>
    <mergeCell ref="H5:J5"/>
    <mergeCell ref="K5:K7"/>
    <mergeCell ref="A5:A7"/>
    <mergeCell ref="B5:B7"/>
    <mergeCell ref="C5:C7"/>
  </mergeCells>
  <printOptions horizontalCentered="1"/>
  <pageMargins left="7.8740157480315001E-2" right="0" top="0.196850393700787" bottom="0.196850393700787" header="0.196850393700787" footer="0.196850393700787"/>
  <pageSetup paperSize="9" scale="38" fitToHeight="0" orientation="landscape" r:id="rId1"/>
  <headerFoot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8"/>
  <sheetViews>
    <sheetView tabSelected="1" view="pageBreakPreview" zoomScale="50" zoomScaleSheetLayoutView="50" workbookViewId="0">
      <pane ySplit="7" topLeftCell="A9" activePane="bottomLeft" state="frozen"/>
      <selection pane="bottomLeft" sqref="A1:K17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1.7109375" style="2" customWidth="1"/>
    <col min="6" max="6" width="40.5703125" style="3" customWidth="1"/>
    <col min="7" max="7" width="27.42578125" style="6" customWidth="1"/>
    <col min="8" max="8" width="39.85546875" style="3" customWidth="1"/>
    <col min="9" max="9" width="29.28515625" style="3" customWidth="1"/>
    <col min="10" max="10" width="28.42578125" style="7" customWidth="1"/>
    <col min="11" max="11" width="26.285156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71" t="str">
        <f>'เฉพาะเจาะจง '!A1:L1</f>
        <v>สรุปผลการดำเนินการจัดซื้อจัดจ้างในรอบเดือน กุมภาพันธ์ พ.ศ.2569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87"/>
    </row>
    <row r="2" spans="1:15" ht="36" x14ac:dyDescent="0.55000000000000004">
      <c r="A2" s="71" t="str">
        <f>'เฉพาะเจาะจง '!A2:L2</f>
        <v>สำนักงานประปาสาขาสุวรรณภูมิ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87"/>
    </row>
    <row r="3" spans="1:15" ht="36" x14ac:dyDescent="0.55000000000000004">
      <c r="A3" s="72" t="str">
        <f>'เฉพาะเจาะจง '!A3:L3</f>
        <v>วันที่ 2 มีนาคม 2569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88"/>
    </row>
    <row r="4" spans="1:15" ht="36" x14ac:dyDescent="0.55000000000000004">
      <c r="A4" s="73" t="s">
        <v>18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89"/>
    </row>
    <row r="5" spans="1:15" s="9" customFormat="1" ht="42" customHeight="1" x14ac:dyDescent="0.2">
      <c r="A5" s="74" t="s">
        <v>1</v>
      </c>
      <c r="B5" s="74" t="s">
        <v>5</v>
      </c>
      <c r="C5" s="81" t="s">
        <v>14</v>
      </c>
      <c r="D5" s="81" t="s">
        <v>15</v>
      </c>
      <c r="E5" s="74" t="s">
        <v>6</v>
      </c>
      <c r="F5" s="74" t="s">
        <v>7</v>
      </c>
      <c r="G5" s="74"/>
      <c r="H5" s="74" t="s">
        <v>8</v>
      </c>
      <c r="I5" s="74"/>
      <c r="J5" s="74"/>
      <c r="K5" s="74" t="s">
        <v>9</v>
      </c>
      <c r="L5" s="74" t="s">
        <v>2</v>
      </c>
      <c r="M5" s="8"/>
      <c r="N5" s="8"/>
      <c r="O5" s="8"/>
    </row>
    <row r="6" spans="1:15" s="9" customFormat="1" ht="21" customHeight="1" x14ac:dyDescent="0.2">
      <c r="A6" s="74"/>
      <c r="B6" s="74"/>
      <c r="C6" s="81"/>
      <c r="D6" s="81"/>
      <c r="E6" s="74"/>
      <c r="F6" s="75" t="s">
        <v>3</v>
      </c>
      <c r="G6" s="77" t="s">
        <v>16</v>
      </c>
      <c r="H6" s="75" t="s">
        <v>4</v>
      </c>
      <c r="I6" s="79" t="s">
        <v>19</v>
      </c>
      <c r="J6" s="79" t="s">
        <v>17</v>
      </c>
      <c r="K6" s="74"/>
      <c r="L6" s="74"/>
      <c r="M6" s="8"/>
      <c r="N6" s="8"/>
      <c r="O6" s="8"/>
    </row>
    <row r="7" spans="1:15" s="9" customFormat="1" ht="99" customHeight="1" x14ac:dyDescent="0.2">
      <c r="A7" s="74"/>
      <c r="B7" s="74"/>
      <c r="C7" s="81"/>
      <c r="D7" s="81"/>
      <c r="E7" s="74"/>
      <c r="F7" s="76"/>
      <c r="G7" s="78"/>
      <c r="H7" s="76"/>
      <c r="I7" s="80"/>
      <c r="J7" s="80"/>
      <c r="K7" s="74"/>
      <c r="L7" s="74"/>
      <c r="M7" s="8"/>
      <c r="N7" s="8"/>
      <c r="O7" s="8"/>
    </row>
    <row r="8" spans="1:15" s="29" customFormat="1" ht="216" x14ac:dyDescent="0.2">
      <c r="A8" s="64">
        <v>1</v>
      </c>
      <c r="B8" s="70" t="s">
        <v>41</v>
      </c>
      <c r="C8" s="69">
        <v>718065.42</v>
      </c>
      <c r="D8" s="66">
        <v>768330</v>
      </c>
      <c r="E8" s="61" t="s">
        <v>29</v>
      </c>
      <c r="F8" s="52" t="s">
        <v>42</v>
      </c>
      <c r="G8" s="66">
        <v>699328</v>
      </c>
      <c r="H8" s="61" t="str">
        <f t="shared" ref="H8:H10" si="0">F8</f>
        <v>บจก.เจริญพาณิชย์การช่าง</v>
      </c>
      <c r="I8" s="66">
        <f t="shared" ref="I8" si="1">ROUND((J8*100)/107,2)</f>
        <v>653577.56999999995</v>
      </c>
      <c r="J8" s="66">
        <f t="shared" ref="J8:J10" si="2">G8</f>
        <v>699328</v>
      </c>
      <c r="K8" s="64" t="s">
        <v>10</v>
      </c>
      <c r="L8" s="67" t="s">
        <v>43</v>
      </c>
    </row>
    <row r="9" spans="1:15" s="29" customFormat="1" ht="216" x14ac:dyDescent="0.2">
      <c r="A9" s="12">
        <v>2</v>
      </c>
      <c r="B9" s="13" t="s">
        <v>44</v>
      </c>
      <c r="C9" s="14">
        <v>9345794.3900000006</v>
      </c>
      <c r="D9" s="14">
        <v>9991673</v>
      </c>
      <c r="E9" s="68" t="s">
        <v>29</v>
      </c>
      <c r="F9" s="56" t="s">
        <v>42</v>
      </c>
      <c r="G9" s="14">
        <v>9497085</v>
      </c>
      <c r="H9" s="58" t="str">
        <f t="shared" si="0"/>
        <v>บจก.เจริญพาณิชย์การช่าง</v>
      </c>
      <c r="I9" s="14">
        <f>ROUND((J9*100)/107,2)</f>
        <v>8875780.3699999992</v>
      </c>
      <c r="J9" s="14">
        <f t="shared" si="2"/>
        <v>9497085</v>
      </c>
      <c r="K9" s="12" t="s">
        <v>10</v>
      </c>
      <c r="L9" s="24" t="s">
        <v>45</v>
      </c>
    </row>
    <row r="10" spans="1:15" s="29" customFormat="1" ht="216" x14ac:dyDescent="0.2">
      <c r="A10" s="12">
        <v>3</v>
      </c>
      <c r="B10" s="13" t="s">
        <v>46</v>
      </c>
      <c r="C10" s="14">
        <v>984597.2</v>
      </c>
      <c r="D10" s="14">
        <v>1053519</v>
      </c>
      <c r="E10" s="68" t="s">
        <v>29</v>
      </c>
      <c r="F10" s="52" t="s">
        <v>28</v>
      </c>
      <c r="G10" s="14">
        <v>499830</v>
      </c>
      <c r="H10" s="58" t="str">
        <f t="shared" si="0"/>
        <v>หจก.ปิยชาติ คอนสตรัคชั่น</v>
      </c>
      <c r="I10" s="14">
        <f t="shared" ref="I10" si="3">ROUND((J10*100)/107,2)</f>
        <v>467130.84</v>
      </c>
      <c r="J10" s="14">
        <f t="shared" si="2"/>
        <v>499830</v>
      </c>
      <c r="K10" s="12" t="s">
        <v>10</v>
      </c>
      <c r="L10" s="24" t="s">
        <v>47</v>
      </c>
    </row>
    <row r="11" spans="1:15" s="29" customFormat="1" ht="37.5" customHeight="1" x14ac:dyDescent="0.55000000000000004">
      <c r="A11" s="35"/>
      <c r="B11" s="11" t="s">
        <v>35</v>
      </c>
      <c r="C11" s="17"/>
      <c r="D11" s="17"/>
      <c r="E11" s="36"/>
      <c r="F11" s="36"/>
      <c r="G11" s="17"/>
      <c r="H11" s="36"/>
      <c r="I11" s="55">
        <f>SUM(I8:I10)</f>
        <v>9996488.7799999993</v>
      </c>
      <c r="J11" s="55">
        <f>SUM(J8:J10)</f>
        <v>10696243</v>
      </c>
      <c r="K11" s="35"/>
      <c r="L11" s="38"/>
    </row>
    <row r="12" spans="1:15" s="29" customFormat="1" ht="37.5" customHeight="1" x14ac:dyDescent="0.55000000000000004">
      <c r="A12" s="35"/>
      <c r="B12" s="11"/>
      <c r="C12" s="17"/>
      <c r="D12" s="17"/>
      <c r="E12" s="36"/>
      <c r="F12" s="36"/>
      <c r="G12" s="17"/>
      <c r="H12" s="36"/>
      <c r="I12" s="55"/>
      <c r="J12" s="55"/>
      <c r="K12" s="35"/>
      <c r="L12" s="38"/>
    </row>
    <row r="13" spans="1:15" s="29" customFormat="1" ht="42" x14ac:dyDescent="0.55000000000000004">
      <c r="A13" s="35"/>
      <c r="B13" s="11"/>
      <c r="C13" s="15" t="s">
        <v>13</v>
      </c>
      <c r="D13" s="17"/>
      <c r="E13" s="36"/>
      <c r="F13" s="36"/>
      <c r="G13" s="17"/>
      <c r="H13" s="36"/>
      <c r="I13" s="19"/>
      <c r="J13" s="19"/>
      <c r="K13" s="35"/>
      <c r="L13" s="38"/>
    </row>
    <row r="14" spans="1:15" s="10" customFormat="1" ht="48.75" customHeight="1" x14ac:dyDescent="0.55000000000000004">
      <c r="A14" s="35"/>
      <c r="B14" s="16"/>
      <c r="C14" s="11"/>
      <c r="D14" s="17"/>
      <c r="E14" s="36"/>
      <c r="F14" s="36"/>
      <c r="G14" s="17"/>
      <c r="H14" s="36"/>
      <c r="I14" s="19"/>
      <c r="J14" s="19"/>
      <c r="K14" s="36"/>
      <c r="L14" s="37"/>
    </row>
    <row r="15" spans="1:15" s="3" customFormat="1" ht="39" customHeight="1" x14ac:dyDescent="0.55000000000000004">
      <c r="A15" s="15"/>
      <c r="C15" s="39" t="str">
        <f>'เฉพาะเจาะจง '!C17</f>
        <v>(นายอิศรา อุณหะสูต)</v>
      </c>
      <c r="D15" s="17"/>
      <c r="E15" s="15"/>
      <c r="F15" s="11"/>
      <c r="G15" s="18"/>
      <c r="H15" s="11"/>
      <c r="I15" s="11"/>
      <c r="J15" s="22"/>
      <c r="K15" s="11"/>
      <c r="L15" s="20"/>
    </row>
    <row r="16" spans="1:15" s="3" customFormat="1" ht="39" customHeight="1" x14ac:dyDescent="0.55000000000000004">
      <c r="A16" s="15"/>
      <c r="B16" s="11"/>
      <c r="C16" s="39" t="str">
        <f>'เฉพาะเจาะจง '!C18</f>
        <v>นักบัญชี 5</v>
      </c>
      <c r="D16" s="23"/>
      <c r="E16" s="15"/>
      <c r="F16" s="11"/>
      <c r="G16" s="18"/>
      <c r="H16" s="11"/>
      <c r="I16" s="11"/>
      <c r="K16" s="11"/>
      <c r="L16" s="20"/>
    </row>
    <row r="17" spans="1:12" s="3" customFormat="1" ht="39" customHeight="1" x14ac:dyDescent="0.55000000000000004">
      <c r="A17" s="15"/>
      <c r="B17" s="11"/>
      <c r="C17" s="39" t="str">
        <f>'เฉพาะเจาะจง '!C19</f>
        <v>สจพ.กธบ.สสสภ.</v>
      </c>
      <c r="D17" s="23"/>
      <c r="E17" s="15"/>
      <c r="F17" s="11"/>
      <c r="G17" s="18"/>
      <c r="H17" s="11"/>
      <c r="I17" s="11"/>
      <c r="J17" s="22"/>
      <c r="K17" s="11"/>
      <c r="L17" s="20"/>
    </row>
    <row r="18" spans="1:12" ht="36" x14ac:dyDescent="0.55000000000000004">
      <c r="A18" s="15"/>
      <c r="B18" s="11"/>
      <c r="C18" s="11"/>
      <c r="D18" s="23"/>
      <c r="E18" s="15"/>
      <c r="F18" s="11"/>
      <c r="G18" s="18"/>
      <c r="H18" s="11"/>
      <c r="I18" s="11"/>
      <c r="J18" s="22"/>
      <c r="K18" s="11"/>
      <c r="L18" s="20"/>
    </row>
  </sheetData>
  <mergeCells count="18">
    <mergeCell ref="L5:L7"/>
    <mergeCell ref="F6:F7"/>
    <mergeCell ref="A1:K1"/>
    <mergeCell ref="A2:K2"/>
    <mergeCell ref="A3:K3"/>
    <mergeCell ref="A4:K4"/>
    <mergeCell ref="G6:G7"/>
    <mergeCell ref="H6:H7"/>
    <mergeCell ref="I6:I7"/>
    <mergeCell ref="J6:J7"/>
    <mergeCell ref="A5:A7"/>
    <mergeCell ref="B5:B7"/>
    <mergeCell ref="C5:C7"/>
    <mergeCell ref="D5:D7"/>
    <mergeCell ref="E5:E7"/>
    <mergeCell ref="F5:G5"/>
    <mergeCell ref="H5:J5"/>
    <mergeCell ref="K5:K7"/>
  </mergeCells>
  <printOptions horizontalCentered="1"/>
  <pageMargins left="0.19685039370078741" right="0.19685039370078741" top="0.26" bottom="0.3" header="0.25" footer="0.16"/>
  <pageSetup paperSize="9" scale="41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"/>
  <sheetViews>
    <sheetView view="pageBreakPreview" zoomScaleSheetLayoutView="100" workbookViewId="0">
      <pane ySplit="7" topLeftCell="A8" activePane="bottomLeft" state="frozen"/>
      <selection pane="bottomLeft" activeCell="D8" sqref="D8"/>
    </sheetView>
  </sheetViews>
  <sheetFormatPr defaultColWidth="9.140625" defaultRowHeight="23.25" x14ac:dyDescent="0.35"/>
  <cols>
    <col min="1" max="1" width="10.85546875" style="2" customWidth="1"/>
    <col min="2" max="2" width="71.71093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41" style="3" customWidth="1"/>
    <col min="7" max="7" width="24.7109375" style="6" customWidth="1"/>
    <col min="8" max="8" width="39.85546875" style="3" customWidth="1"/>
    <col min="9" max="9" width="29.140625" style="3" customWidth="1"/>
    <col min="10" max="10" width="27.85546875" style="7" customWidth="1"/>
    <col min="11" max="11" width="25" style="3" customWidth="1"/>
    <col min="12" max="12" width="35.42578125" style="5" customWidth="1"/>
    <col min="13" max="15" width="9.140625" style="3"/>
    <col min="16" max="16384" width="9.140625" style="1"/>
  </cols>
  <sheetData>
    <row r="1" spans="1:15" ht="36" x14ac:dyDescent="0.55000000000000004">
      <c r="A1" s="71" t="str">
        <f>'ประกวด '!A1:L1</f>
        <v>สรุปผลการดำเนินการจัดซื้อจัดจ้างในรอบเดือน กุมภาพันธ์ พ.ศ.2569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5" ht="36" x14ac:dyDescent="0.55000000000000004">
      <c r="A2" s="71" t="str">
        <f>'ประกวด '!A2:L2</f>
        <v>สำนักงานประปาสาขาสุวรรณภูมิ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5" ht="36" x14ac:dyDescent="0.55000000000000004">
      <c r="A3" s="72" t="str">
        <f>'ประกวด '!A3:L3</f>
        <v>วันที่ 2 มีนาคม 2569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5" ht="36" x14ac:dyDescent="0.55000000000000004">
      <c r="A4" s="73" t="s">
        <v>20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5" s="9" customFormat="1" ht="42" customHeight="1" x14ac:dyDescent="0.2">
      <c r="A5" s="74" t="s">
        <v>1</v>
      </c>
      <c r="B5" s="74" t="s">
        <v>5</v>
      </c>
      <c r="C5" s="81" t="s">
        <v>14</v>
      </c>
      <c r="D5" s="81" t="s">
        <v>15</v>
      </c>
      <c r="E5" s="74" t="s">
        <v>6</v>
      </c>
      <c r="F5" s="74" t="s">
        <v>7</v>
      </c>
      <c r="G5" s="74"/>
      <c r="H5" s="74" t="s">
        <v>8</v>
      </c>
      <c r="I5" s="74"/>
      <c r="J5" s="74"/>
      <c r="K5" s="74" t="s">
        <v>9</v>
      </c>
      <c r="L5" s="74" t="s">
        <v>2</v>
      </c>
      <c r="M5" s="8"/>
      <c r="N5" s="8"/>
      <c r="O5" s="8"/>
    </row>
    <row r="6" spans="1:15" s="9" customFormat="1" ht="57.75" customHeight="1" x14ac:dyDescent="0.2">
      <c r="A6" s="74"/>
      <c r="B6" s="74"/>
      <c r="C6" s="81"/>
      <c r="D6" s="81"/>
      <c r="E6" s="74"/>
      <c r="F6" s="75" t="s">
        <v>3</v>
      </c>
      <c r="G6" s="77" t="s">
        <v>16</v>
      </c>
      <c r="H6" s="75" t="s">
        <v>4</v>
      </c>
      <c r="I6" s="79" t="s">
        <v>22</v>
      </c>
      <c r="J6" s="79" t="s">
        <v>23</v>
      </c>
      <c r="K6" s="74"/>
      <c r="L6" s="74"/>
      <c r="M6" s="8"/>
      <c r="N6" s="8"/>
      <c r="O6" s="8"/>
    </row>
    <row r="7" spans="1:15" s="9" customFormat="1" ht="81.75" customHeight="1" x14ac:dyDescent="0.2">
      <c r="A7" s="75"/>
      <c r="B7" s="75"/>
      <c r="C7" s="84"/>
      <c r="D7" s="84"/>
      <c r="E7" s="75"/>
      <c r="F7" s="85"/>
      <c r="G7" s="86"/>
      <c r="H7" s="85"/>
      <c r="I7" s="83"/>
      <c r="J7" s="83"/>
      <c r="K7" s="75"/>
      <c r="L7" s="75"/>
      <c r="M7" s="8"/>
      <c r="N7" s="8"/>
      <c r="O7" s="8"/>
    </row>
    <row r="8" spans="1:15" s="29" customFormat="1" ht="216" x14ac:dyDescent="0.2">
      <c r="A8" s="12">
        <v>1</v>
      </c>
      <c r="B8" s="13" t="s">
        <v>33</v>
      </c>
      <c r="C8" s="14">
        <v>4027866.36</v>
      </c>
      <c r="D8" s="14">
        <v>4309817</v>
      </c>
      <c r="E8" s="12" t="s">
        <v>34</v>
      </c>
      <c r="F8" s="56" t="s">
        <v>31</v>
      </c>
      <c r="G8" s="14">
        <v>4084851</v>
      </c>
      <c r="H8" s="58" t="str">
        <f t="shared" ref="H8" si="0">F8</f>
        <v>หจก.ทรัพย์ไพศาล วอเตอร์</v>
      </c>
      <c r="I8" s="14">
        <f t="shared" ref="I8" si="1">ROUND((J8*100)/107,2)</f>
        <v>3817617.76</v>
      </c>
      <c r="J8" s="14">
        <f t="shared" ref="J8" si="2">G8</f>
        <v>4084851</v>
      </c>
      <c r="K8" s="12" t="s">
        <v>10</v>
      </c>
      <c r="L8" s="24" t="s">
        <v>30</v>
      </c>
    </row>
    <row r="9" spans="1:15" s="3" customFormat="1" ht="36" x14ac:dyDescent="0.35">
      <c r="A9" s="35"/>
      <c r="B9" s="16"/>
      <c r="C9" s="17"/>
      <c r="D9" s="17"/>
      <c r="E9" s="35"/>
      <c r="F9" s="53"/>
      <c r="G9" s="17"/>
      <c r="H9" s="53"/>
      <c r="I9" s="17"/>
      <c r="J9" s="17"/>
      <c r="K9" s="35"/>
      <c r="L9" s="38"/>
    </row>
    <row r="10" spans="1:15" s="3" customFormat="1" ht="42" x14ac:dyDescent="0.55000000000000004">
      <c r="A10" s="15"/>
      <c r="B10" s="11"/>
      <c r="C10" s="17"/>
      <c r="D10" s="17"/>
      <c r="E10" s="15"/>
      <c r="F10" s="11"/>
      <c r="G10" s="18"/>
      <c r="H10" s="11"/>
      <c r="I10" s="19">
        <f>SUM(I8:I9)</f>
        <v>3817617.76</v>
      </c>
      <c r="J10" s="19">
        <f>SUM(J8:J9)</f>
        <v>4084851</v>
      </c>
      <c r="K10" s="11"/>
      <c r="L10" s="20"/>
    </row>
    <row r="11" spans="1:15" s="3" customFormat="1" ht="6" customHeight="1" x14ac:dyDescent="0.55000000000000004">
      <c r="A11" s="15"/>
      <c r="B11" s="11" t="s">
        <v>24</v>
      </c>
      <c r="C11" s="21"/>
      <c r="D11" s="17"/>
      <c r="E11" s="15"/>
      <c r="F11" s="11"/>
      <c r="G11" s="18"/>
      <c r="H11" s="11"/>
      <c r="I11" s="11"/>
      <c r="J11" s="22"/>
      <c r="K11" s="11"/>
      <c r="L11" s="20"/>
    </row>
    <row r="12" spans="1:15" s="3" customFormat="1" ht="36" x14ac:dyDescent="0.55000000000000004">
      <c r="A12" s="15"/>
      <c r="B12" s="11"/>
      <c r="C12" s="11"/>
      <c r="D12" s="23"/>
      <c r="E12" s="15"/>
      <c r="F12" s="11"/>
      <c r="G12" s="18"/>
      <c r="H12" s="11"/>
      <c r="I12" s="11"/>
      <c r="J12" s="22"/>
      <c r="K12" s="11"/>
      <c r="L12" s="20"/>
    </row>
    <row r="13" spans="1:15" s="3" customFormat="1" ht="51" customHeight="1" x14ac:dyDescent="0.55000000000000004">
      <c r="A13" s="15"/>
      <c r="B13" s="11"/>
      <c r="C13" s="15" t="s">
        <v>13</v>
      </c>
      <c r="D13" s="23"/>
      <c r="E13" s="15"/>
      <c r="F13" s="11"/>
      <c r="G13" s="18"/>
      <c r="H13" s="11"/>
      <c r="I13" s="11"/>
      <c r="J13" s="22"/>
      <c r="K13" s="11"/>
      <c r="L13" s="20"/>
    </row>
    <row r="14" spans="1:15" s="3" customFormat="1" ht="30" customHeight="1" x14ac:dyDescent="0.55000000000000004">
      <c r="A14" s="15"/>
      <c r="B14" s="11"/>
      <c r="C14" s="11"/>
      <c r="D14" s="23"/>
      <c r="E14" s="15"/>
      <c r="F14" s="11"/>
      <c r="G14" s="18"/>
      <c r="H14" s="11"/>
      <c r="I14" s="11"/>
      <c r="J14" s="22"/>
      <c r="K14" s="11"/>
      <c r="L14" s="20"/>
    </row>
    <row r="15" spans="1:15" s="3" customFormat="1" ht="28.5" customHeight="1" x14ac:dyDescent="0.55000000000000004">
      <c r="A15" s="15"/>
      <c r="B15" s="11"/>
      <c r="C15" s="39" t="s">
        <v>26</v>
      </c>
      <c r="D15" s="23"/>
      <c r="E15" s="15"/>
      <c r="F15" s="11"/>
      <c r="G15" s="18"/>
      <c r="H15" s="11"/>
      <c r="I15" s="11"/>
      <c r="J15" s="22"/>
      <c r="K15" s="11"/>
      <c r="L15" s="20"/>
    </row>
    <row r="16" spans="1:15" ht="28.5" customHeight="1" x14ac:dyDescent="0.55000000000000004">
      <c r="A16" s="15"/>
      <c r="B16" s="11"/>
      <c r="C16" s="39" t="s">
        <v>27</v>
      </c>
      <c r="D16" s="23"/>
      <c r="E16" s="15"/>
      <c r="F16" s="11"/>
      <c r="G16" s="18"/>
      <c r="H16" s="11"/>
      <c r="I16" s="11"/>
      <c r="J16" s="22"/>
      <c r="K16" s="11"/>
      <c r="L16" s="20"/>
    </row>
    <row r="17" spans="1:12" ht="36" x14ac:dyDescent="0.55000000000000004">
      <c r="A17" s="15"/>
      <c r="B17" s="11"/>
      <c r="C17" s="39" t="s">
        <v>25</v>
      </c>
      <c r="D17" s="23"/>
      <c r="E17" s="15"/>
      <c r="F17" s="11"/>
      <c r="G17" s="18"/>
      <c r="H17" s="11"/>
      <c r="I17" s="11"/>
      <c r="J17" s="22"/>
      <c r="K17" s="11"/>
      <c r="L17" s="20"/>
    </row>
  </sheetData>
  <mergeCells count="18">
    <mergeCell ref="G6:G7"/>
    <mergeCell ref="H6:H7"/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</mergeCells>
  <pageMargins left="0.59055118110236204" right="0.196850393700787" top="0.44685039399999998" bottom="0.196850393700787" header="0.196850393700787" footer="0.196850393700787"/>
  <pageSetup paperSize="9" scale="36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เฉพาะเจาะจง </vt:lpstr>
      <vt:lpstr>ประกวด </vt:lpstr>
      <vt:lpstr>คัดเลือก </vt:lpstr>
      <vt:lpstr>'เฉพาะเจาะจง '!Print_Area</vt:lpstr>
      <vt:lpstr>'ประกวด '!Print_Area</vt:lpstr>
      <vt:lpstr>'คัดเลือก '!Print_Titles</vt:lpstr>
      <vt:lpstr>'เฉพาะเจาะจง '!Print_Titles</vt:lpstr>
      <vt:lpstr>'ประกวด 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Isara Unhasoot</cp:lastModifiedBy>
  <cp:lastPrinted>2026-03-02T03:50:59Z</cp:lastPrinted>
  <dcterms:created xsi:type="dcterms:W3CDTF">2015-10-28T04:52:24Z</dcterms:created>
  <dcterms:modified xsi:type="dcterms:W3CDTF">2026-03-02T03:57:22Z</dcterms:modified>
</cp:coreProperties>
</file>