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55.37\Back up งานจ้าง 2561 18.8.2568\5.รายงานประจำเดือน\รายงานประจำเดือน สจพ\1.ส่งรายงานผลการดำเนินงานจัดซื้อจัดจ้าง (แนบส่ง) ฝจพ\2569\"/>
    </mc:Choice>
  </mc:AlternateContent>
  <xr:revisionPtr revIDLastSave="0" documentId="13_ncr:1_{A19E5141-0B06-4BC2-B0E1-FE08415588F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0">'เฉพาะเจาะจง '!$A$1:$L$29</definedName>
    <definedName name="_xlnm.Print_Area" localSheetId="1">'ประกวด '!$A$1:$L$21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1" l="1"/>
  <c r="G31" i="1"/>
  <c r="I10" i="3"/>
  <c r="J10" i="3"/>
  <c r="J8" i="3"/>
  <c r="I8" i="3"/>
  <c r="H8" i="3"/>
  <c r="J14" i="2"/>
  <c r="I14" i="2"/>
  <c r="H14" i="2"/>
  <c r="J13" i="2"/>
  <c r="I13" i="2" s="1"/>
  <c r="H13" i="2"/>
  <c r="J12" i="2"/>
  <c r="I12" i="2" s="1"/>
  <c r="H12" i="2"/>
  <c r="J11" i="2"/>
  <c r="I11" i="2" s="1"/>
  <c r="H11" i="2"/>
  <c r="J10" i="2"/>
  <c r="I10" i="2"/>
  <c r="H10" i="2"/>
  <c r="J9" i="2"/>
  <c r="I9" i="2" s="1"/>
  <c r="H9" i="2"/>
  <c r="J8" i="2"/>
  <c r="I8" i="2" s="1"/>
  <c r="I15" i="2" s="1"/>
  <c r="G32" i="1" s="1"/>
  <c r="G34" i="1" s="1"/>
  <c r="H8" i="2"/>
  <c r="C22" i="1"/>
  <c r="J9" i="1"/>
  <c r="I9" i="1" s="1"/>
  <c r="J10" i="1"/>
  <c r="I10" i="1" s="1"/>
  <c r="J11" i="1"/>
  <c r="I11" i="1" s="1"/>
  <c r="J12" i="1"/>
  <c r="I12" i="1" s="1"/>
  <c r="J13" i="1"/>
  <c r="J14" i="1"/>
  <c r="I14" i="1" s="1"/>
  <c r="J15" i="1"/>
  <c r="I15" i="1" s="1"/>
  <c r="J16" i="1"/>
  <c r="I16" i="1" s="1"/>
  <c r="J17" i="1"/>
  <c r="I17" i="1" s="1"/>
  <c r="J18" i="1"/>
  <c r="I18" i="1" s="1"/>
  <c r="J19" i="1"/>
  <c r="I19" i="1" s="1"/>
  <c r="J20" i="1"/>
  <c r="I20" i="1" s="1"/>
  <c r="J21" i="1"/>
  <c r="I21" i="1" s="1"/>
  <c r="H20" i="1"/>
  <c r="H16" i="1"/>
  <c r="H15" i="1"/>
  <c r="H14" i="1"/>
  <c r="H13" i="1"/>
  <c r="H19" i="1"/>
  <c r="C20" i="2"/>
  <c r="C21" i="2"/>
  <c r="C19" i="2"/>
  <c r="H21" i="1"/>
  <c r="H18" i="1"/>
  <c r="H17" i="1"/>
  <c r="J15" i="2" l="1"/>
  <c r="H12" i="1"/>
  <c r="H11" i="1"/>
  <c r="H10" i="1" l="1"/>
  <c r="J8" i="1" l="1"/>
  <c r="H8" i="1"/>
  <c r="I8" i="1" l="1"/>
  <c r="J22" i="1"/>
  <c r="H9" i="1" l="1"/>
  <c r="I22" i="1" l="1"/>
  <c r="A2" i="2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<sst xmlns="http://schemas.openxmlformats.org/spreadsheetml/2006/main" count="171" uniqueCount="93">
  <si>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</si>
  <si>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</si>
  <si>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</si>
  <si>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</si>
  <si>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</si>
  <si>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</si>
  <si>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</si>
  <si>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</si>
  <si>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</si>
  <si>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</si>
  <si>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</si>
  <si>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</si>
  <si>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</si>
  <si>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</si>
  <si>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</si>
  <si>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</si>
  <si>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</si>
  <si>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</si>
  <si>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</si>
  <si>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</si>
  <si>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</si>
  <si>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</si>
  <si>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ราคาที่
ตกลงซื้อ/จ้าง(ไม่รวมvat) (บาท)</t>
  </si>
  <si>
    <t>ราคาที่
ตกลงซื้อ/จ้าง(รวมvat) (บาท)</t>
  </si>
  <si>
    <t>หมายเหตุ เป็นราคาที่รวม VAT</t>
  </si>
  <si>
    <t>สจพ.กธบ.สสสภ.</t>
  </si>
  <si>
    <t>(นางสาวศศิธร ยิ่งเชิดสุข)</t>
  </si>
  <si>
    <t>พนักงานสารสนเทศ 2</t>
  </si>
  <si>
    <t>หจก.ปิยชาติ คอนสตรัคชั่น</t>
  </si>
  <si>
    <t>งานซ่อมท่อประปาแตกรั่ว พร้อมงานที่เกี่ยวข้อง พื้นที่สำนักงานประปาสาขาสุวรรณภูมิ</t>
  </si>
  <si>
    <t>บจก.เย็นสะอาด</t>
  </si>
  <si>
    <t>นายสุเมธ บุญนวน</t>
  </si>
  <si>
    <t>วิธีประกวดราคาอิเล็กทรอนิกส์</t>
  </si>
  <si>
    <t xml:space="preserve">เลขที่ 
วธ55-19-69
ลงวันที่ 
5/1/2569
</t>
  </si>
  <si>
    <t xml:space="preserve">เลขที่ 
ปต55-01-69
ลงวันที่ 
7/1/2569
</t>
  </si>
  <si>
    <t xml:space="preserve">เลขที่ 
วธ55-01-69
ลงวันที่ 
7/1/2569
</t>
  </si>
  <si>
    <t xml:space="preserve">เลขที่ 
3300073357
ลงวันที่ 
9/1/2569
</t>
  </si>
  <si>
    <t xml:space="preserve">เลขที่ 
วข55-03-69
ลงวันที่ 
9/1/2569
</t>
  </si>
  <si>
    <t xml:space="preserve">เลขที่ 
ป55-10-69
ลงวันที่ 
12/1/2569
</t>
  </si>
  <si>
    <t xml:space="preserve">เลขที่ 
สร55-01-69
ลงวันที่ 
12/1/2569
</t>
  </si>
  <si>
    <t>เลขที่ 
สร55-01-69
ลงวันที่ 
12/1/2569</t>
  </si>
  <si>
    <t xml:space="preserve">เลขที่ 
3300073381
ลงวันที่ 
12/1/2569
</t>
  </si>
  <si>
    <t xml:space="preserve">เลขที่ 
ปป55-14-69
ลงวันที่ 
13/1/2569
</t>
  </si>
  <si>
    <t xml:space="preserve">เลขที่ 
วธ55-02-69
ลงวันที่ 
12/1/2569
</t>
  </si>
  <si>
    <t xml:space="preserve">เลขที่ 
วธ55-21-69
ลงวันที่ 
16/1/2569
</t>
  </si>
  <si>
    <t>เลขที่ 
วธ55-20-69
ลงวันที่ 
22/1/2569</t>
  </si>
  <si>
    <t xml:space="preserve">เลขที่ 
ปป55-01-69
ลงวันที่ 
23/1/2569
</t>
  </si>
  <si>
    <t xml:space="preserve">เลขที่ 
วธ55-22-69
ลงวันที่ 
23/1/2569
</t>
  </si>
  <si>
    <t xml:space="preserve">เลขที่ 
ปป55-07-69
ลงวันที่ 
26/1/2569
</t>
  </si>
  <si>
    <t xml:space="preserve">เลขที่ 
ซป55-02-69
ลงวันที่ 
26/1/2569
</t>
  </si>
  <si>
    <t xml:space="preserve">เลขที่ 
รย55-01-69
ลงวันที่ 
27/1/2569
</t>
  </si>
  <si>
    <t xml:space="preserve">เลขที่ 
จท55-03-69
ลงวันที่ 
28/1/2569
</t>
  </si>
  <si>
    <t xml:space="preserve">เลขที่ 
วข55-01-69
ลงวันที่ 
30/1/2569
</t>
  </si>
  <si>
    <t xml:space="preserve">เลขที่ 
ปป55-16-69
ลงวันที่ 
30/1/2569
</t>
  </si>
  <si>
    <t xml:space="preserve">เลขที่ 
ปป55-04-69
ลงวันที่ 
30/1/2569
</t>
  </si>
  <si>
    <t>วันที่ 2 กุมภาพันธ์ 2569</t>
  </si>
  <si>
    <t>สรุปผลการดำเนินการจัดซื้อจัดจ้างในรอบเดือน มกราคม พ.ศ.2569</t>
  </si>
  <si>
    <t>งานก่อสร้างวางท่อประปาและงานที่เกี่ยวข้อง งานวางท่อประปาเอกชน บริเวณโครงการ PLENO TOWN บางนา เฟส 5.0 ตำบลบางเสาธง อำเภอบางเสาธง จังหวัดสมุทรปราการ พื้นที่สำนักงานประปาสาขาสุวรรณภูมิ</t>
  </si>
  <si>
    <t>บจก.กัญญาวัฒน์2020</t>
  </si>
  <si>
    <t>ปรับปรุงหีบกุญแจประตูน้ำ หัวดับเพลิงและงานที่เกี่ยวข้อง พื้นที่สำนักงานประปาสาขาสุวรรณภูมิ</t>
  </si>
  <si>
    <t xml:space="preserve">หจก.ปิยชาติ คอนสตรัคชั่น </t>
  </si>
  <si>
    <t>งานก่อสร้างวางท่อประปาและงานที่เกี่ยวข้อง เพื่อวางท่อประปาเอกชน พื้นที่สำนักงานประปาสาขาสุวรรณภูมิ</t>
  </si>
  <si>
    <t>หจก.ทรัพย์ไพศาล วอเตอร์</t>
  </si>
  <si>
    <t>จ้างซ่อมเครื่องปรับอากาศ อาคารสำนักงานประปาสาขาสุวรรณภูมิ จำนวน 7 รายการ</t>
  </si>
  <si>
    <t>งานก่อสร้างวางท่อประปาและงานที่เกี่ยวข้อง เพื่อวางท่อประปาขยายเขตจำหน่ายน้ำ จำนวน 1 งาน 2 เส้นทาง บริเวณซอยคุ้มเกล้า 32 และบริเวณท้ายซอยคุ้มเกล้า 64 ถนนคุ้มเกล้า แขวงลำปลาทิว เขตลาดกระบัง กรุงเทพมหานคร พื้นที่สำนักงานประปาสาขาสุวรรณภูมิ</t>
  </si>
  <si>
    <t>หจก.เอ็น พี วาย 2023 เอ็นจิเนียริ่ง</t>
  </si>
  <si>
    <t>งานก่อสร้างวางท่อประปาและงานที่เกี่ยวข้อง ด้านลดน้ำสูญเสีย บริเวณเลียบคลองต้นไทร หมู่ที่ 2 ตำบลราชาเทวะ อำเภอบางพลี จังหวัดสมุทรปราการ พื้นที่สำนักงานประปาสาขาสุวรรณภูมิ</t>
  </si>
  <si>
    <t>งานสำรวจหาจุดรั่วในระบบจ่ายน้ำ พื้นที่สำนักงานประปาสาขาสุวรรณภูมิ (เฉพาะ 21 DMA)</t>
  </si>
  <si>
    <t>บริษัท ดิจิตัลเอ็นเตอร์ไพรส์ จำกัด</t>
  </si>
  <si>
    <t>บริษัท ธนธรา121 จำกัด</t>
  </si>
  <si>
    <t>จ้างเหมาดูแลสวน ต้นไม้ ที่ทำการสำนักงานประปาสาขาสุวรรณภูมิ ระยะเวลา 9 เดือน (มกราคม - กันยายน 2569) ประจำปีงบประมาณ 2569</t>
  </si>
  <si>
    <t>หมายเหตุ รายงานที่ 9 ไม่อยู่ในระบบภาษีมูลค่าเพิ่ม</t>
  </si>
  <si>
    <t>งานก่อสร้างวางท่อประปาและงานที่เกี่ยวข้อง เพื่อวางท่อประปาปรับปรุงกำลังน้ำ บริเวณประตูระบายน้ำคลองสำโรง ถนนวัดบางบ่อ ตำบลบางบ่อ อำเภอบางบ่อ จังหวัดสมุทรปราการ พื้นที่สำนักงานประปาสาขาสุวรรณภูมิ</t>
  </si>
  <si>
    <t>บจก.บีเอ็นเอ็น การช่าง</t>
  </si>
  <si>
    <t>งานก่อสร้างวางท่อประปาและงานที่เกี่ยวข้อง งานเชื่อมท่อประธานเข้าโครงการ THE EASTERN GATEWAY ตำบลบ้านระกาศ อำเภอบางบ่อ จังหวัดสมุทรปราการ พื้นที่สำนักงานประปาสาขาสุวรรณภูมิ</t>
  </si>
  <si>
    <t>บจก.ดี.วี.เอส.คอนสตรัคชั่น</t>
  </si>
  <si>
    <t>งานก่อสร้างวางท่อประปาและงานที่เกี่ยวข้อง งานวางท่อประปาเอกชน โครงการ THE CITY บางนา 3 เฟส 3.1 ตำบลบางแก้ว อำเภอบางพลี จังหวัดสมุทรปราการ พื้นที่สำนักงานประปาสาขาสุวรรณภูมิ</t>
  </si>
  <si>
    <t>บจก.เอสดี วอเตอร์</t>
  </si>
  <si>
    <t>งานก่อสร้างวางท่อประปาและงานที่เกี่ยวข้อง เพื่อวางท่อประปาเอกชน โครงการ Pleno Town ลาดกระบัง-สุวรรณภูมิ เฟส 3.0 ตำบลบางโฉลง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</si>
  <si>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เพื่อวางท่อประปาปรับปรุงกำลังน้ำร่วม อบต.บางเสาธง บริเวณซอยบางนา-การ์เด้น ซอย 2 หมู่ที่ 7 ตำบลบางเสาธง อำเภอบางเสาธง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</si>
  <si>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เพื่อวางท่อประปาเอกชน บริเวณ โครงการ บ้านกลางเมือง THE EDITION บางนา 2  เฟส 3.0 ตำบลบางแก้ว อำเภอบางพลี จังหวัดสมุทรปราการ พื้นที่สำนักงานประปาสาขาสุวรรณภูมิ</t>
  </si>
  <si>
    <t>บจก.บุญพิศลย์การช่าง</t>
  </si>
  <si>
    <t>งานก่อสร้างวางท่อประปา และงานที่เกี่ยวข้อง เพื่อวางท่อประปาปรับปรุงกำลังน้ำร่วม อบต.บางบ่อ บริเวณ ซอยกำนันวิฑูรย์ 2 จำนวน 2 ช่วง หมู่ที่ 4 ตำบลบางบ่อ อำเภอบางบ่อ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</si>
  <si>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เพื่องานรื้อย้ายท่อประปา (ร่วม อบต.บางเสาธง) บริเวณหมู่บ้านออคิดวิลล่า จากสโมสร ถึง เฟส 4 หมู่ที่ 7 ตำบลบางเสาธง อำเภอบางเสาธง จังหวัดสมุทรปราการ พื้นที่สำนักงานประปาสาขาสุวรรณภูมิ</t>
  </si>
  <si>
    <t>วิธีคัดเลือก</t>
  </si>
  <si>
    <t>งานซ่อมแซมอาคารสำนักงานประปาสาขาสุวรรณภูมิ</t>
  </si>
  <si>
    <t>งานก่อสร้างวางท่อประปาและงานที่เกี่ยวข้อง เพื่อวางท่อประปาขยายเขตจำหน่ายน้ำ จำนวน 1 งาน 2 เส้นทาง 1. บริเวณทางเดินเท้าคลองลำตาอิน ถนนขุมทอง-ลำต้อยติ่ง แขวงขุมทอง เขตลาดกระบัง กรุงเทพมหานคร 2. บริเวณทางเดินเท้าคลองเจ๊กฝั่งใต้ (ช่วงบ้านเลขที่ 194/7 ถึงบ้านเลขที่78) แขวงทับยาว เขตลาดกระบัง กรุงเทพมหานคร พื้นที่สำนักงานประปาสาขาสุวรรณภูมิ</t>
  </si>
  <si>
    <t>บจก.ดีดีเอส.เอ็นจิเนียริ่ง</t>
  </si>
  <si>
    <t>งานก่อสร้างวางท่อประปาและงานที่เกี่ยวข้อง เพื่อวางท่อประปาปรับปรุงกำลังน้ำร่วมเขตลาดกระบัง บริเวณ ซอยพัฒนาชนบท 3 แยก 9 (ซอยหวังพูนสิน) แขวงคลองสองต้นนุ่น เขตลาดกระบัง กรุงเทพมหานคร พื้นที่สำนักงานประปาสาขาสุวรรณภูมิ</t>
  </si>
  <si>
    <t>บจก.พี.พีค.ไทยเอ็นจิเนียริ่ง</t>
  </si>
  <si>
    <t>งานก่อสร้างวางท่อประปาและงานที่เกี่ยวข้อง เพื่อวางท่อประปาปรับปรุงกำลังน้ำ จำนวน 1 งาน 2 เส้นทาง 1.บริเวณโครงการ Centro อ่อนนุช-ลาดกระบัง แขวงลาดกระบัง เขตลาดกระบัง กรุงเทพมหานคร 2.ถนนลาดกระบังบริเวณแยกกิ่งแก้ว ตอนลงคลองประเวศบุรีรมย์ แขวงลาดกระบัง เขตลาดกระบัง กรุงเทพมหานคร พื้นที่สำนักงานประปาสาขาสุวรรณภูมิ</t>
  </si>
  <si>
    <t>หมายเหตุ - เป็นราคาที่รวม VAT</t>
  </si>
  <si>
    <t xml:space="preserve">             - รายการที่ 2 และ 3 เป็นสัญญาของกิจการค้าร่วม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</si>
</sst>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  <font>
      <sz val="20"/>
      <name val="TH SarabunPSK"/>
      <family val="2"/>
    </font>
    <font>
      <b/>
      <u val="singleAccounting"/>
      <sz val="20"/>
      <name val="TH SarabunPSK"/>
      <family val="2"/>
    </font>
    <font>
      <b/>
      <u val="singleAccounting"/>
      <sz val="28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3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6" fillId="0" borderId="0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4" fontId="7" fillId="0" borderId="0" xfId="0" applyNumberFormat="1" applyFont="1" applyFill="1"/>
    <xf numFmtId="0" fontId="12" fillId="0" borderId="0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17" fillId="0" borderId="0" xfId="1" applyNumberFormat="1" applyFont="1" applyFill="1" applyBorder="1" applyAlignment="1">
      <alignment vertical="center"/>
    </xf>
    <xf numFmtId="43" fontId="18" fillId="0" borderId="0" xfId="1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19" fillId="0" borderId="0" xfId="0" applyNumberFormat="1" applyFont="1"/>
    <xf numFmtId="4" fontId="12" fillId="0" borderId="0" xfId="0" applyNumberFormat="1" applyFont="1" applyFill="1"/>
    <xf numFmtId="0" fontId="7" fillId="0" borderId="5" xfId="0" applyFont="1" applyFill="1" applyBorder="1" applyAlignment="1">
      <alignment horizontal="center" vertical="center" wrapText="1"/>
    </xf>
    <xf numFmtId="43" fontId="12" fillId="0" borderId="0" xfId="1" applyFont="1" applyFill="1"/>
    <xf numFmtId="43" fontId="12" fillId="0" borderId="0" xfId="1" applyFont="1" applyFill="1" applyAlignment="1">
      <alignment horizontal="right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43" fontId="7" fillId="0" borderId="5" xfId="1" applyNumberFormat="1" applyFont="1" applyFill="1" applyBorder="1" applyAlignment="1">
      <alignment vertical="center"/>
    </xf>
    <xf numFmtId="0" fontId="11" fillId="0" borderId="5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43" fontId="7" fillId="0" borderId="4" xfId="1" applyNumberFormat="1" applyFont="1" applyFill="1" applyBorder="1" applyAlignment="1">
      <alignment horizontal="center" vertical="center"/>
    </xf>
    <xf numFmtId="43" fontId="7" fillId="0" borderId="5" xfId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87" fontId="7" fillId="0" borderId="6" xfId="0" applyNumberFormat="1" applyFont="1" applyFill="1" applyBorder="1" applyAlignment="1">
      <alignment horizontal="center" vertical="center" wrapText="1"/>
    </xf>
    <xf numFmtId="187" fontId="7" fillId="0" borderId="6" xfId="0" applyNumberFormat="1" applyFont="1" applyFill="1" applyBorder="1" applyAlignment="1">
      <alignment horizontal="center" vertical="top" wrapText="1"/>
    </xf>
    <xf numFmtId="4" fontId="7" fillId="0" borderId="4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"/>
  <sheetViews>
    <sheetView view="pageBreakPreview" zoomScale="50" zoomScaleSheetLayoutView="50" workbookViewId="0">
      <pane ySplit="7" topLeftCell="A8" activePane="bottomLeft" state="frozen"/>
      <selection pane="bottomLeft" activeCell="L5" sqref="A5:L7"/>
    </sheetView>
  </sheetViews>
  <sheetFormatPr defaultColWidth="9.140625" defaultRowHeight="30.75" x14ac:dyDescent="0.45"/>
  <cols>
    <col min="1" max="1" width="9.5703125" style="30" customWidth="1"/>
    <col min="2" max="2" width="87" style="49" customWidth="1"/>
    <col min="3" max="3" width="30.7109375" style="25" customWidth="1"/>
    <col min="4" max="4" width="28" style="34" customWidth="1"/>
    <col min="5" max="5" width="26.140625" style="30" customWidth="1"/>
    <col min="6" max="6" width="44.85546875" style="25" customWidth="1"/>
    <col min="7" max="7" width="27.28515625" style="31" customWidth="1"/>
    <col min="8" max="8" width="45.42578125" style="25" customWidth="1"/>
    <col min="9" max="9" width="27.85546875" style="25" customWidth="1"/>
    <col min="10" max="10" width="27.85546875" style="33" customWidth="1"/>
    <col min="11" max="11" width="25.140625" style="25" customWidth="1"/>
    <col min="12" max="12" width="36" style="32" customWidth="1"/>
    <col min="13" max="14" width="9.140625" style="25"/>
    <col min="15" max="15" width="27.5703125" style="25" customWidth="1"/>
    <col min="16" max="16" width="9.140625" style="26"/>
    <col min="17" max="17" width="20.140625" style="26" bestFit="1" customWidth="1"/>
    <col min="18" max="16384" width="9.140625" style="26"/>
  </cols>
  <sheetData>
    <row r="1" spans="1:15" ht="36" x14ac:dyDescent="0.55000000000000004">
      <c r="A1" s="74" t="s">
        <v>56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5" ht="36" x14ac:dyDescent="0.55000000000000004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5" ht="36" x14ac:dyDescent="0.55000000000000004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5" ht="36" x14ac:dyDescent="0.55000000000000004">
      <c r="A4" s="76" t="s">
        <v>11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5" s="28" customFormat="1" ht="35.25" customHeight="1" x14ac:dyDescent="0.2">
      <c r="A5" s="69" t="s">
        <v>1</v>
      </c>
      <c r="B5" s="69" t="s">
        <v>5</v>
      </c>
      <c r="C5" s="70" t="s">
        <v>21</v>
      </c>
      <c r="D5" s="71" t="s">
        <v>15</v>
      </c>
      <c r="E5" s="69" t="s">
        <v>6</v>
      </c>
      <c r="F5" s="69" t="s">
        <v>7</v>
      </c>
      <c r="G5" s="69"/>
      <c r="H5" s="69" t="s">
        <v>8</v>
      </c>
      <c r="I5" s="69"/>
      <c r="J5" s="69"/>
      <c r="K5" s="69" t="s">
        <v>9</v>
      </c>
      <c r="L5" s="69" t="s">
        <v>2</v>
      </c>
      <c r="M5" s="27"/>
      <c r="N5" s="27"/>
      <c r="O5" s="27"/>
    </row>
    <row r="6" spans="1:15" s="28" customFormat="1" ht="30.75" customHeight="1" x14ac:dyDescent="0.2">
      <c r="A6" s="69"/>
      <c r="B6" s="69"/>
      <c r="C6" s="70"/>
      <c r="D6" s="71"/>
      <c r="E6" s="69"/>
      <c r="F6" s="77" t="s">
        <v>3</v>
      </c>
      <c r="G6" s="79" t="s">
        <v>16</v>
      </c>
      <c r="H6" s="77" t="s">
        <v>4</v>
      </c>
      <c r="I6" s="72" t="s">
        <v>19</v>
      </c>
      <c r="J6" s="72" t="s">
        <v>17</v>
      </c>
      <c r="K6" s="69"/>
      <c r="L6" s="69"/>
      <c r="M6" s="27"/>
      <c r="N6" s="27"/>
      <c r="O6" s="27"/>
    </row>
    <row r="7" spans="1:15" s="28" customFormat="1" ht="90" customHeight="1" x14ac:dyDescent="0.2">
      <c r="A7" s="69"/>
      <c r="B7" s="69"/>
      <c r="C7" s="70"/>
      <c r="D7" s="71"/>
      <c r="E7" s="69"/>
      <c r="F7" s="78"/>
      <c r="G7" s="80"/>
      <c r="H7" s="78"/>
      <c r="I7" s="73"/>
      <c r="J7" s="73"/>
      <c r="K7" s="69"/>
      <c r="L7" s="69"/>
      <c r="M7" s="27"/>
      <c r="N7" s="27"/>
      <c r="O7" s="27"/>
    </row>
    <row r="8" spans="1:15" s="29" customFormat="1" ht="168.75" x14ac:dyDescent="0.2">
      <c r="A8" s="65">
        <v>1</v>
      </c>
      <c r="B8" s="66" t="s">
        <v>57</v>
      </c>
      <c r="C8" s="67">
        <v>188959.81</v>
      </c>
      <c r="D8" s="67">
        <v>202187</v>
      </c>
      <c r="E8" s="65" t="s">
        <v>12</v>
      </c>
      <c r="F8" s="52" t="s">
        <v>58</v>
      </c>
      <c r="G8" s="67">
        <v>195903</v>
      </c>
      <c r="H8" s="62" t="str">
        <f t="shared" ref="H8" si="0">F8</f>
        <v>บจก.กัญญาวัฒน์2020</v>
      </c>
      <c r="I8" s="67">
        <f>ROUND((J8*100)/107,2)</f>
        <v>183086.92</v>
      </c>
      <c r="J8" s="67">
        <f t="shared" ref="J8" si="1">G8</f>
        <v>195903</v>
      </c>
      <c r="K8" s="65" t="s">
        <v>10</v>
      </c>
      <c r="L8" s="68" t="s">
        <v>33</v>
      </c>
    </row>
    <row r="9" spans="1:15" s="29" customFormat="1" ht="168.75" x14ac:dyDescent="0.2">
      <c r="A9" s="12">
        <v>2</v>
      </c>
      <c r="B9" s="13" t="s">
        <v>59</v>
      </c>
      <c r="C9" s="14">
        <v>100000</v>
      </c>
      <c r="D9" s="14">
        <v>106813</v>
      </c>
      <c r="E9" s="12" t="s">
        <v>12</v>
      </c>
      <c r="F9" s="52" t="s">
        <v>60</v>
      </c>
      <c r="G9" s="14">
        <v>103606</v>
      </c>
      <c r="H9" s="57" t="str">
        <f t="shared" ref="H9" si="2">F9</f>
        <v xml:space="preserve">หจก.ปิยชาติ คอนสตรัคชั่น </v>
      </c>
      <c r="I9" s="14">
        <f t="shared" ref="I9:I21" si="3">ROUND((J9*100)/107,2)</f>
        <v>96828.04</v>
      </c>
      <c r="J9" s="14">
        <f t="shared" ref="J9:J21" si="4">G9</f>
        <v>103606</v>
      </c>
      <c r="K9" s="12" t="s">
        <v>10</v>
      </c>
      <c r="L9" s="24" t="s">
        <v>34</v>
      </c>
    </row>
    <row r="10" spans="1:15" s="29" customFormat="1" ht="168.75" x14ac:dyDescent="0.2">
      <c r="A10" s="12">
        <v>3</v>
      </c>
      <c r="B10" s="13" t="s">
        <v>63</v>
      </c>
      <c r="C10" s="14">
        <v>32900</v>
      </c>
      <c r="D10" s="14">
        <v>35203</v>
      </c>
      <c r="E10" s="12" t="s">
        <v>12</v>
      </c>
      <c r="F10" s="52" t="s">
        <v>30</v>
      </c>
      <c r="G10" s="14">
        <v>35203</v>
      </c>
      <c r="H10" s="57" t="str">
        <f t="shared" ref="H10:H12" si="5">F10</f>
        <v>บจก.เย็นสะอาด</v>
      </c>
      <c r="I10" s="14">
        <f t="shared" si="3"/>
        <v>32900</v>
      </c>
      <c r="J10" s="14">
        <f t="shared" si="4"/>
        <v>35203</v>
      </c>
      <c r="K10" s="12" t="s">
        <v>10</v>
      </c>
      <c r="L10" s="24" t="s">
        <v>36</v>
      </c>
    </row>
    <row r="11" spans="1:15" s="29" customFormat="1" ht="180" x14ac:dyDescent="0.2">
      <c r="A11" s="12">
        <v>4</v>
      </c>
      <c r="B11" s="13" t="s">
        <v>64</v>
      </c>
      <c r="C11" s="14">
        <v>387411.21</v>
      </c>
      <c r="D11" s="14">
        <v>414530</v>
      </c>
      <c r="E11" s="12" t="s">
        <v>12</v>
      </c>
      <c r="F11" s="52" t="s">
        <v>65</v>
      </c>
      <c r="G11" s="14">
        <v>401650</v>
      </c>
      <c r="H11" s="57" t="str">
        <f t="shared" ref="H11" si="6">F11</f>
        <v>หจก.เอ็น พี วาย 2023 เอ็นจิเนียริ่ง</v>
      </c>
      <c r="I11" s="14">
        <f t="shared" si="3"/>
        <v>375373.83</v>
      </c>
      <c r="J11" s="14">
        <f t="shared" si="4"/>
        <v>401650</v>
      </c>
      <c r="K11" s="12" t="s">
        <v>10</v>
      </c>
      <c r="L11" s="24" t="s">
        <v>37</v>
      </c>
    </row>
    <row r="12" spans="1:15" s="29" customFormat="1" ht="168.75" x14ac:dyDescent="0.2">
      <c r="A12" s="12">
        <v>5</v>
      </c>
      <c r="B12" s="13" t="s">
        <v>66</v>
      </c>
      <c r="C12" s="14">
        <v>463051.4</v>
      </c>
      <c r="D12" s="14">
        <v>495465</v>
      </c>
      <c r="E12" s="12" t="s">
        <v>12</v>
      </c>
      <c r="F12" s="56" t="s">
        <v>62</v>
      </c>
      <c r="G12" s="14">
        <v>480501</v>
      </c>
      <c r="H12" s="58" t="str">
        <f t="shared" si="5"/>
        <v>หจก.ทรัพย์ไพศาล วอเตอร์</v>
      </c>
      <c r="I12" s="14">
        <f t="shared" si="3"/>
        <v>449066.36</v>
      </c>
      <c r="J12" s="14">
        <f t="shared" si="4"/>
        <v>480501</v>
      </c>
      <c r="K12" s="12" t="s">
        <v>10</v>
      </c>
      <c r="L12" s="24" t="s">
        <v>38</v>
      </c>
    </row>
    <row r="13" spans="1:15" s="29" customFormat="1" ht="168.75" x14ac:dyDescent="0.2">
      <c r="A13" s="12">
        <v>6</v>
      </c>
      <c r="B13" s="13" t="s">
        <v>70</v>
      </c>
      <c r="C13" s="14">
        <v>63900</v>
      </c>
      <c r="D13" s="14">
        <v>63900</v>
      </c>
      <c r="E13" s="12" t="s">
        <v>12</v>
      </c>
      <c r="F13" s="56" t="s">
        <v>31</v>
      </c>
      <c r="G13" s="14">
        <v>63900</v>
      </c>
      <c r="H13" s="59" t="str">
        <f t="shared" ref="H13:H16" si="7">F13</f>
        <v>นายสุเมธ บุญนวน</v>
      </c>
      <c r="I13" s="14">
        <v>63900</v>
      </c>
      <c r="J13" s="14">
        <f t="shared" si="4"/>
        <v>63900</v>
      </c>
      <c r="K13" s="12" t="s">
        <v>10</v>
      </c>
      <c r="L13" s="24" t="s">
        <v>41</v>
      </c>
    </row>
    <row r="14" spans="1:15" s="29" customFormat="1" ht="180" x14ac:dyDescent="0.2">
      <c r="A14" s="12">
        <v>7</v>
      </c>
      <c r="B14" s="13" t="s">
        <v>72</v>
      </c>
      <c r="C14" s="14">
        <v>102989.72</v>
      </c>
      <c r="D14" s="14">
        <v>110199</v>
      </c>
      <c r="E14" s="12" t="s">
        <v>12</v>
      </c>
      <c r="F14" s="56" t="s">
        <v>73</v>
      </c>
      <c r="G14" s="14">
        <v>106746</v>
      </c>
      <c r="H14" s="59" t="str">
        <f t="shared" si="7"/>
        <v>บจก.บีเอ็นเอ็น การช่าง</v>
      </c>
      <c r="I14" s="14">
        <f t="shared" si="3"/>
        <v>99762.62</v>
      </c>
      <c r="J14" s="14">
        <f t="shared" si="4"/>
        <v>106746</v>
      </c>
      <c r="K14" s="12" t="s">
        <v>10</v>
      </c>
      <c r="L14" s="24" t="s">
        <v>42</v>
      </c>
    </row>
    <row r="15" spans="1:15" s="29" customFormat="1" ht="168.75" x14ac:dyDescent="0.2">
      <c r="A15" s="12">
        <v>8</v>
      </c>
      <c r="B15" s="13" t="s">
        <v>76</v>
      </c>
      <c r="C15" s="14">
        <v>275990.65000000002</v>
      </c>
      <c r="D15" s="14">
        <v>295310</v>
      </c>
      <c r="E15" s="12" t="s">
        <v>12</v>
      </c>
      <c r="F15" s="56" t="s">
        <v>77</v>
      </c>
      <c r="G15" s="14">
        <v>286205</v>
      </c>
      <c r="H15" s="59" t="str">
        <f t="shared" si="7"/>
        <v>บจก.เอสดี วอเตอร์</v>
      </c>
      <c r="I15" s="14">
        <f t="shared" si="3"/>
        <v>267481.31</v>
      </c>
      <c r="J15" s="14">
        <f t="shared" si="4"/>
        <v>286205</v>
      </c>
      <c r="K15" s="12" t="s">
        <v>10</v>
      </c>
      <c r="L15" s="24" t="s">
        <v>44</v>
      </c>
    </row>
    <row r="16" spans="1:15" s="29" customFormat="1" ht="180" x14ac:dyDescent="0.2">
      <c r="A16" s="12">
        <v>9</v>
      </c>
      <c r="B16" s="13" t="s">
        <v>78</v>
      </c>
      <c r="C16" s="14">
        <v>373185.98</v>
      </c>
      <c r="D16" s="14">
        <v>399309</v>
      </c>
      <c r="E16" s="12" t="s">
        <v>12</v>
      </c>
      <c r="F16" s="56" t="s">
        <v>73</v>
      </c>
      <c r="G16" s="14">
        <v>387080</v>
      </c>
      <c r="H16" s="59" t="str">
        <f t="shared" si="7"/>
        <v>บจก.บีเอ็นเอ็น การช่าง</v>
      </c>
      <c r="I16" s="14">
        <f t="shared" si="3"/>
        <v>361757.01</v>
      </c>
      <c r="J16" s="14">
        <f t="shared" si="4"/>
        <v>387080</v>
      </c>
      <c r="K16" s="12" t="s">
        <v>10</v>
      </c>
      <c r="L16" s="24" t="s">
        <v>45</v>
      </c>
    </row>
    <row r="17" spans="1:15" s="29" customFormat="1" ht="180" x14ac:dyDescent="0.2">
      <c r="A17" s="12">
        <v>10</v>
      </c>
      <c r="B17" s="13" t="s">
        <v>79</v>
      </c>
      <c r="C17" s="14">
        <v>354299.07</v>
      </c>
      <c r="D17" s="14">
        <v>379100</v>
      </c>
      <c r="E17" s="12" t="s">
        <v>12</v>
      </c>
      <c r="F17" s="52" t="s">
        <v>28</v>
      </c>
      <c r="G17" s="14">
        <v>367351</v>
      </c>
      <c r="H17" s="57" t="str">
        <f t="shared" ref="H17:H18" si="8">F17</f>
        <v>หจก.ปิยชาติ คอนสตรัคชั่น</v>
      </c>
      <c r="I17" s="14">
        <f t="shared" si="3"/>
        <v>343318.69</v>
      </c>
      <c r="J17" s="14">
        <f t="shared" si="4"/>
        <v>367351</v>
      </c>
      <c r="K17" s="12" t="s">
        <v>10</v>
      </c>
      <c r="L17" s="24" t="s">
        <v>46</v>
      </c>
    </row>
    <row r="18" spans="1:15" s="29" customFormat="1" ht="180" x14ac:dyDescent="0.2">
      <c r="A18" s="12">
        <v>11</v>
      </c>
      <c r="B18" s="13" t="s">
        <v>80</v>
      </c>
      <c r="C18" s="14">
        <v>329746.73</v>
      </c>
      <c r="D18" s="14">
        <v>352829</v>
      </c>
      <c r="E18" s="12" t="s">
        <v>12</v>
      </c>
      <c r="F18" s="56" t="s">
        <v>81</v>
      </c>
      <c r="G18" s="14">
        <v>341875</v>
      </c>
      <c r="H18" s="58" t="str">
        <f t="shared" si="8"/>
        <v>บจก.บุญพิศลย์การช่าง</v>
      </c>
      <c r="I18" s="14">
        <f t="shared" si="3"/>
        <v>319509.34999999998</v>
      </c>
      <c r="J18" s="14">
        <f t="shared" si="4"/>
        <v>341875</v>
      </c>
      <c r="K18" s="12" t="s">
        <v>10</v>
      </c>
      <c r="L18" s="24" t="s">
        <v>47</v>
      </c>
    </row>
    <row r="19" spans="1:15" s="29" customFormat="1" ht="168.75" x14ac:dyDescent="0.2">
      <c r="A19" s="12">
        <v>12</v>
      </c>
      <c r="B19" s="13" t="s">
        <v>85</v>
      </c>
      <c r="C19" s="14">
        <v>186712.15</v>
      </c>
      <c r="D19" s="14">
        <v>199782</v>
      </c>
      <c r="E19" s="12" t="s">
        <v>12</v>
      </c>
      <c r="F19" s="52" t="s">
        <v>81</v>
      </c>
      <c r="G19" s="14">
        <v>193689</v>
      </c>
      <c r="H19" s="58" t="str">
        <f t="shared" ref="H19" si="9">F19</f>
        <v>บจก.บุญพิศลย์การช่าง</v>
      </c>
      <c r="I19" s="14">
        <f t="shared" si="3"/>
        <v>181017.76</v>
      </c>
      <c r="J19" s="14">
        <f t="shared" si="4"/>
        <v>193689</v>
      </c>
      <c r="K19" s="12" t="s">
        <v>10</v>
      </c>
      <c r="L19" s="24" t="s">
        <v>51</v>
      </c>
    </row>
    <row r="20" spans="1:15" s="29" customFormat="1" ht="180" x14ac:dyDescent="0.2">
      <c r="A20" s="12">
        <v>13</v>
      </c>
      <c r="B20" s="13" t="s">
        <v>88</v>
      </c>
      <c r="C20" s="14">
        <v>463230.84</v>
      </c>
      <c r="D20" s="14">
        <v>495657</v>
      </c>
      <c r="E20" s="12" t="s">
        <v>12</v>
      </c>
      <c r="F20" s="52" t="s">
        <v>89</v>
      </c>
      <c r="G20" s="14">
        <v>479924</v>
      </c>
      <c r="H20" s="59" t="str">
        <f t="shared" ref="H20" si="10">F20</f>
        <v>บจก.พี.พีค.ไทยเอ็นจิเนียริ่ง</v>
      </c>
      <c r="I20" s="14">
        <f t="shared" si="3"/>
        <v>448527.1</v>
      </c>
      <c r="J20" s="14">
        <f t="shared" si="4"/>
        <v>479924</v>
      </c>
      <c r="K20" s="12" t="s">
        <v>10</v>
      </c>
      <c r="L20" s="24" t="s">
        <v>53</v>
      </c>
    </row>
    <row r="21" spans="1:15" s="29" customFormat="1" ht="252" x14ac:dyDescent="0.2">
      <c r="A21" s="12">
        <v>14</v>
      </c>
      <c r="B21" s="13" t="s">
        <v>90</v>
      </c>
      <c r="C21" s="14">
        <v>404781.31</v>
      </c>
      <c r="D21" s="14">
        <v>433116</v>
      </c>
      <c r="E21" s="12" t="s">
        <v>12</v>
      </c>
      <c r="F21" s="52" t="s">
        <v>28</v>
      </c>
      <c r="G21" s="14">
        <v>419865</v>
      </c>
      <c r="H21" s="57" t="str">
        <f t="shared" ref="H21" si="11">F21</f>
        <v>หจก.ปิยชาติ คอนสตรัคชั่น</v>
      </c>
      <c r="I21" s="14">
        <f t="shared" si="3"/>
        <v>392397.2</v>
      </c>
      <c r="J21" s="14">
        <f t="shared" si="4"/>
        <v>419865</v>
      </c>
      <c r="K21" s="12" t="s">
        <v>10</v>
      </c>
      <c r="L21" s="24" t="s">
        <v>54</v>
      </c>
    </row>
    <row r="22" spans="1:15" ht="35.25" customHeight="1" x14ac:dyDescent="0.55000000000000004">
      <c r="A22" s="35"/>
      <c r="B22" s="16"/>
      <c r="C22" s="54">
        <f>SUM(C8:C21)</f>
        <v>3727158.8699999996</v>
      </c>
      <c r="D22" s="46"/>
      <c r="E22" s="15"/>
      <c r="F22" s="11"/>
      <c r="G22" s="46"/>
      <c r="H22" s="11"/>
      <c r="I22" s="19">
        <f>SUM(I8:I21)</f>
        <v>3614926.1900000009</v>
      </c>
      <c r="J22" s="19">
        <f>SUM(J8:J21)</f>
        <v>3863498</v>
      </c>
      <c r="K22" s="35"/>
      <c r="L22" s="38"/>
    </row>
    <row r="23" spans="1:15" ht="39" customHeight="1" x14ac:dyDescent="0.55000000000000004">
      <c r="A23" s="35"/>
      <c r="B23" s="47" t="s">
        <v>71</v>
      </c>
      <c r="C23" s="21"/>
      <c r="D23" s="17"/>
      <c r="E23" s="15"/>
      <c r="F23" s="11"/>
      <c r="G23" s="18"/>
      <c r="H23" s="11"/>
      <c r="I23" s="11"/>
      <c r="J23" s="19"/>
      <c r="K23" s="35"/>
      <c r="L23" s="38"/>
    </row>
    <row r="24" spans="1:15" ht="17.25" customHeight="1" x14ac:dyDescent="0.55000000000000004">
      <c r="A24" s="35"/>
      <c r="B24" s="16"/>
      <c r="C24" s="21"/>
      <c r="D24" s="23"/>
      <c r="E24" s="15"/>
      <c r="F24" s="11"/>
      <c r="G24" s="18"/>
      <c r="H24" s="11"/>
      <c r="I24" s="11"/>
      <c r="J24" s="22"/>
      <c r="K24" s="11"/>
      <c r="L24" s="20"/>
    </row>
    <row r="25" spans="1:15" ht="36" x14ac:dyDescent="0.55000000000000004">
      <c r="A25" s="35"/>
      <c r="B25" s="47"/>
      <c r="C25" s="15" t="s">
        <v>13</v>
      </c>
      <c r="D25" s="23"/>
      <c r="E25" s="15"/>
      <c r="F25" s="11"/>
      <c r="G25" s="18"/>
      <c r="H25" s="11"/>
      <c r="I25" s="50"/>
      <c r="J25" s="22"/>
      <c r="K25" s="11"/>
      <c r="L25" s="20"/>
    </row>
    <row r="26" spans="1:15" ht="51.75" customHeight="1" x14ac:dyDescent="0.55000000000000004">
      <c r="A26" s="35"/>
      <c r="B26" s="47"/>
      <c r="D26" s="23"/>
      <c r="E26" s="15"/>
      <c r="F26" s="11"/>
      <c r="G26" s="18"/>
      <c r="H26" s="11"/>
      <c r="I26" s="11"/>
      <c r="J26" s="22"/>
      <c r="K26" s="11"/>
      <c r="L26" s="20"/>
    </row>
    <row r="27" spans="1:15" s="45" customFormat="1" ht="39" customHeight="1" x14ac:dyDescent="0.2">
      <c r="A27" s="35"/>
      <c r="B27" s="48"/>
      <c r="C27" s="39" t="s">
        <v>26</v>
      </c>
      <c r="D27" s="41"/>
      <c r="E27" s="39"/>
      <c r="F27" s="40"/>
      <c r="G27" s="42"/>
      <c r="H27" s="40"/>
      <c r="I27" s="40"/>
      <c r="J27" s="43"/>
      <c r="K27" s="40"/>
      <c r="L27" s="20"/>
      <c r="M27" s="44"/>
      <c r="N27" s="44"/>
      <c r="O27" s="44"/>
    </row>
    <row r="28" spans="1:15" s="45" customFormat="1" ht="39" customHeight="1" x14ac:dyDescent="0.2">
      <c r="A28" s="35"/>
      <c r="B28" s="48"/>
      <c r="C28" s="39" t="s">
        <v>27</v>
      </c>
      <c r="D28" s="41"/>
      <c r="E28" s="39"/>
      <c r="F28" s="40"/>
      <c r="G28" s="42"/>
      <c r="H28" s="40"/>
      <c r="I28" s="40"/>
      <c r="J28" s="43"/>
      <c r="K28" s="40"/>
      <c r="L28" s="20"/>
      <c r="M28" s="44"/>
      <c r="N28" s="44"/>
      <c r="O28" s="44"/>
    </row>
    <row r="29" spans="1:15" s="45" customFormat="1" ht="39" customHeight="1" x14ac:dyDescent="0.2">
      <c r="A29" s="35"/>
      <c r="B29" s="48"/>
      <c r="C29" s="39" t="s">
        <v>25</v>
      </c>
      <c r="D29" s="41"/>
      <c r="E29" s="39"/>
      <c r="F29" s="40"/>
      <c r="G29" s="42"/>
      <c r="H29" s="40"/>
      <c r="I29" s="40"/>
      <c r="J29" s="43"/>
      <c r="K29" s="40"/>
      <c r="L29" s="20"/>
      <c r="M29" s="44"/>
      <c r="N29" s="44"/>
      <c r="O29" s="44"/>
    </row>
    <row r="30" spans="1:15" x14ac:dyDescent="0.45">
      <c r="A30" s="51"/>
    </row>
    <row r="31" spans="1:15" x14ac:dyDescent="0.45">
      <c r="A31" s="51"/>
      <c r="G31" s="63">
        <f>I22</f>
        <v>3614926.1900000009</v>
      </c>
    </row>
    <row r="32" spans="1:15" x14ac:dyDescent="0.45">
      <c r="A32" s="51"/>
      <c r="G32" s="63">
        <f>'ประกวด '!I15</f>
        <v>28830576.82</v>
      </c>
    </row>
    <row r="33" spans="3:15" x14ac:dyDescent="0.45">
      <c r="C33" s="60"/>
      <c r="D33" s="60"/>
      <c r="E33" s="25"/>
      <c r="G33" s="64">
        <f>'คัดเลือก '!I10</f>
        <v>3817617.76</v>
      </c>
      <c r="I33" s="32"/>
      <c r="J33" s="25"/>
      <c r="L33" s="25"/>
      <c r="M33" s="26"/>
      <c r="N33" s="26"/>
      <c r="O33" s="26"/>
    </row>
    <row r="34" spans="3:15" x14ac:dyDescent="0.45">
      <c r="C34" s="60"/>
      <c r="D34" s="60"/>
      <c r="E34" s="25"/>
      <c r="G34" s="64">
        <f>SUM(G31:G33)</f>
        <v>36263120.770000003</v>
      </c>
      <c r="I34" s="32"/>
      <c r="J34" s="25"/>
      <c r="L34" s="25"/>
      <c r="M34" s="26"/>
      <c r="N34" s="26"/>
      <c r="O34" s="26"/>
    </row>
    <row r="35" spans="3:15" x14ac:dyDescent="0.45">
      <c r="C35" s="60"/>
      <c r="D35" s="60"/>
      <c r="E35" s="25"/>
      <c r="G35" s="33"/>
      <c r="I35" s="32"/>
      <c r="J35" s="25"/>
      <c r="L35" s="25"/>
      <c r="M35" s="26"/>
      <c r="N35" s="26"/>
      <c r="O35" s="26"/>
    </row>
    <row r="36" spans="3:15" x14ac:dyDescent="0.45">
      <c r="C36" s="60"/>
      <c r="D36" s="60"/>
      <c r="E36" s="33"/>
      <c r="G36" s="32"/>
      <c r="J36" s="25"/>
      <c r="K36" s="26"/>
      <c r="L36" s="26"/>
      <c r="M36" s="26"/>
      <c r="N36" s="26"/>
      <c r="O36" s="26"/>
    </row>
    <row r="37" spans="3:15" x14ac:dyDescent="0.45">
      <c r="C37" s="61"/>
      <c r="D37" s="61"/>
      <c r="E37" s="33"/>
      <c r="G37" s="32"/>
      <c r="J37" s="25"/>
      <c r="K37" s="26"/>
      <c r="L37" s="26"/>
      <c r="M37" s="26"/>
      <c r="N37" s="26"/>
      <c r="O37" s="26"/>
    </row>
    <row r="38" spans="3:15" x14ac:dyDescent="0.45">
      <c r="E38" s="33"/>
      <c r="G38" s="25"/>
      <c r="H38" s="26"/>
      <c r="I38" s="26"/>
      <c r="J38" s="26"/>
      <c r="K38" s="26"/>
      <c r="L38" s="26"/>
      <c r="M38" s="26"/>
      <c r="N38" s="26"/>
      <c r="O38" s="26"/>
    </row>
    <row r="39" spans="3:15" x14ac:dyDescent="0.45">
      <c r="E39" s="33"/>
      <c r="G39" s="25"/>
      <c r="H39" s="26"/>
      <c r="I39" s="26"/>
      <c r="J39" s="26"/>
      <c r="K39" s="26"/>
      <c r="L39" s="26"/>
      <c r="M39" s="26"/>
      <c r="N39" s="26"/>
      <c r="O39" s="26"/>
    </row>
    <row r="40" spans="3:15" x14ac:dyDescent="0.45">
      <c r="E40" s="33"/>
      <c r="G40" s="25"/>
      <c r="H40" s="26"/>
      <c r="I40" s="26"/>
      <c r="J40" s="26"/>
      <c r="K40" s="26"/>
      <c r="L40" s="26"/>
      <c r="M40" s="26"/>
      <c r="N40" s="26"/>
      <c r="O40" s="26"/>
    </row>
    <row r="41" spans="3:15" x14ac:dyDescent="0.45">
      <c r="E41" s="33"/>
      <c r="G41" s="25"/>
      <c r="H41" s="26"/>
      <c r="I41" s="26"/>
      <c r="J41" s="26"/>
      <c r="K41" s="26"/>
      <c r="L41" s="26"/>
      <c r="M41" s="26"/>
      <c r="N41" s="26"/>
      <c r="O41" s="26"/>
    </row>
    <row r="42" spans="3:15" x14ac:dyDescent="0.45">
      <c r="G42" s="32"/>
      <c r="J42" s="25"/>
      <c r="K42" s="26"/>
      <c r="L42" s="26"/>
      <c r="M42" s="26"/>
      <c r="N42" s="26"/>
      <c r="O42" s="26"/>
    </row>
    <row r="43" spans="3:15" x14ac:dyDescent="0.45">
      <c r="G43" s="32"/>
      <c r="J43" s="25"/>
      <c r="K43" s="26"/>
      <c r="L43" s="26"/>
      <c r="M43" s="26"/>
      <c r="N43" s="26"/>
      <c r="O43" s="26"/>
    </row>
    <row r="44" spans="3:15" x14ac:dyDescent="0.45">
      <c r="G44" s="32"/>
      <c r="J44" s="25"/>
      <c r="K44" s="26"/>
      <c r="L44" s="26"/>
      <c r="M44" s="26"/>
      <c r="N44" s="26"/>
      <c r="O44" s="26"/>
    </row>
    <row r="45" spans="3:15" x14ac:dyDescent="0.45">
      <c r="G45" s="33"/>
      <c r="I45" s="32"/>
      <c r="J45" s="25"/>
      <c r="L45" s="25"/>
      <c r="M45" s="26"/>
      <c r="N45" s="26"/>
      <c r="O45" s="26"/>
    </row>
    <row r="46" spans="3:15" x14ac:dyDescent="0.45">
      <c r="G46" s="33"/>
      <c r="I46" s="32"/>
      <c r="J46" s="25"/>
      <c r="L46" s="25"/>
      <c r="M46" s="26"/>
      <c r="N46" s="26"/>
      <c r="O46" s="26"/>
    </row>
    <row r="47" spans="3:15" x14ac:dyDescent="0.45">
      <c r="G47" s="33"/>
      <c r="I47" s="32"/>
      <c r="J47" s="25"/>
      <c r="L47" s="25"/>
      <c r="M47" s="26"/>
      <c r="N47" s="26"/>
      <c r="O47" s="26"/>
    </row>
    <row r="48" spans="3:15" x14ac:dyDescent="0.45">
      <c r="G48" s="33"/>
      <c r="I48" s="32"/>
      <c r="J48" s="25"/>
      <c r="L48" s="25"/>
      <c r="M48" s="26"/>
      <c r="N48" s="26"/>
      <c r="O48" s="26"/>
    </row>
  </sheetData>
  <mergeCells count="18">
    <mergeCell ref="K5:K7"/>
    <mergeCell ref="A5:A7"/>
    <mergeCell ref="B5:B7"/>
    <mergeCell ref="C5:C7"/>
    <mergeCell ref="D5:D7"/>
    <mergeCell ref="I6:I7"/>
    <mergeCell ref="A1:L1"/>
    <mergeCell ref="A2:L2"/>
    <mergeCell ref="A3:L3"/>
    <mergeCell ref="A4:L4"/>
    <mergeCell ref="L5:L7"/>
    <mergeCell ref="F6:F7"/>
    <mergeCell ref="G6:G7"/>
    <mergeCell ref="H6:H7"/>
    <mergeCell ref="J6:J7"/>
    <mergeCell ref="E5:E7"/>
    <mergeCell ref="F5:G5"/>
    <mergeCell ref="H5:J5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rowBreaks count="2" manualBreakCount="2">
    <brk id="13" max="11" man="1"/>
    <brk id="19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2"/>
  <sheetViews>
    <sheetView tabSelected="1" view="pageBreakPreview" zoomScaleSheetLayoutView="100" workbookViewId="0">
      <pane ySplit="7" topLeftCell="A14" activePane="bottomLeft" state="frozen"/>
      <selection pane="bottomLeft" activeCell="D16" sqref="D16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40.5703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74" t="str">
        <f>'เฉพาะเจาะจง '!A1:L1</f>
        <v>สรุปผลการดำเนินการจัดซื้อจัดจ้างในรอบเดือน มกราคม พ.ศ.2569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5" ht="36" x14ac:dyDescent="0.55000000000000004">
      <c r="A2" s="74" t="str">
        <f>'เฉพาะเจาะจง '!A2:L2</f>
        <v>สำนักงานประปาสาขาสุวรรณภูมิ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5" ht="36" x14ac:dyDescent="0.55000000000000004">
      <c r="A3" s="75" t="str">
        <f>'เฉพาะเจาะจง '!A3:L3</f>
        <v>วันที่ 2 กุมภาพันธ์ 2569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5" ht="36" x14ac:dyDescent="0.55000000000000004">
      <c r="A4" s="76" t="s">
        <v>18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5" s="9" customFormat="1" ht="42" customHeight="1" x14ac:dyDescent="0.2">
      <c r="A5" s="69" t="s">
        <v>1</v>
      </c>
      <c r="B5" s="69" t="s">
        <v>5</v>
      </c>
      <c r="C5" s="70" t="s">
        <v>14</v>
      </c>
      <c r="D5" s="70" t="s">
        <v>15</v>
      </c>
      <c r="E5" s="69" t="s">
        <v>6</v>
      </c>
      <c r="F5" s="69" t="s">
        <v>7</v>
      </c>
      <c r="G5" s="69"/>
      <c r="H5" s="69" t="s">
        <v>8</v>
      </c>
      <c r="I5" s="69"/>
      <c r="J5" s="69"/>
      <c r="K5" s="69" t="s">
        <v>9</v>
      </c>
      <c r="L5" s="69" t="s">
        <v>2</v>
      </c>
      <c r="M5" s="8"/>
      <c r="N5" s="8"/>
      <c r="O5" s="8"/>
    </row>
    <row r="6" spans="1:15" s="9" customFormat="1" ht="21" customHeight="1" x14ac:dyDescent="0.2">
      <c r="A6" s="69"/>
      <c r="B6" s="69"/>
      <c r="C6" s="70"/>
      <c r="D6" s="70"/>
      <c r="E6" s="69"/>
      <c r="F6" s="77" t="s">
        <v>3</v>
      </c>
      <c r="G6" s="79" t="s">
        <v>16</v>
      </c>
      <c r="H6" s="77" t="s">
        <v>4</v>
      </c>
      <c r="I6" s="72" t="s">
        <v>19</v>
      </c>
      <c r="J6" s="72" t="s">
        <v>17</v>
      </c>
      <c r="K6" s="69"/>
      <c r="L6" s="69"/>
      <c r="M6" s="8"/>
      <c r="N6" s="8"/>
      <c r="O6" s="8"/>
    </row>
    <row r="7" spans="1:15" s="9" customFormat="1" ht="99" customHeight="1" x14ac:dyDescent="0.2">
      <c r="A7" s="69"/>
      <c r="B7" s="69"/>
      <c r="C7" s="70"/>
      <c r="D7" s="70"/>
      <c r="E7" s="69"/>
      <c r="F7" s="78"/>
      <c r="G7" s="80"/>
      <c r="H7" s="78"/>
      <c r="I7" s="73"/>
      <c r="J7" s="73"/>
      <c r="K7" s="69"/>
      <c r="L7" s="69"/>
      <c r="M7" s="8"/>
      <c r="N7" s="8"/>
      <c r="O7" s="8"/>
    </row>
    <row r="8" spans="1:15" s="29" customFormat="1" ht="168.75" x14ac:dyDescent="0.2">
      <c r="A8" s="65">
        <v>1</v>
      </c>
      <c r="B8" s="66" t="s">
        <v>61</v>
      </c>
      <c r="C8" s="67">
        <v>1869158.88</v>
      </c>
      <c r="D8" s="67">
        <v>1996422</v>
      </c>
      <c r="E8" s="62" t="s">
        <v>32</v>
      </c>
      <c r="F8" s="52" t="s">
        <v>62</v>
      </c>
      <c r="G8" s="67">
        <v>899980</v>
      </c>
      <c r="H8" s="62" t="str">
        <f t="shared" ref="H8:H14" si="0">F8</f>
        <v>หจก.ทรัพย์ไพศาล วอเตอร์</v>
      </c>
      <c r="I8" s="67">
        <f t="shared" ref="I8" si="1">ROUND((J8*100)/107,2)</f>
        <v>841102.8</v>
      </c>
      <c r="J8" s="67">
        <f t="shared" ref="J8:J14" si="2">G8</f>
        <v>899980</v>
      </c>
      <c r="K8" s="65" t="s">
        <v>10</v>
      </c>
      <c r="L8" s="68" t="s">
        <v>35</v>
      </c>
    </row>
    <row r="9" spans="1:15" s="29" customFormat="1" ht="168.75" x14ac:dyDescent="0.2">
      <c r="A9" s="12">
        <v>2</v>
      </c>
      <c r="B9" s="13" t="s">
        <v>67</v>
      </c>
      <c r="C9" s="81">
        <v>1480000</v>
      </c>
      <c r="D9" s="81">
        <v>1583516.54</v>
      </c>
      <c r="E9" s="59" t="s">
        <v>32</v>
      </c>
      <c r="F9" s="56" t="s">
        <v>68</v>
      </c>
      <c r="G9" s="14">
        <v>639976.1</v>
      </c>
      <c r="H9" s="59" t="str">
        <f t="shared" si="0"/>
        <v>บริษัท ดิจิตัลเอ็นเตอร์ไพรส์ จำกัด</v>
      </c>
      <c r="I9" s="14">
        <f>ROUND((J9*100)/107,2)</f>
        <v>598108.5</v>
      </c>
      <c r="J9" s="14">
        <f t="shared" si="2"/>
        <v>639976.1</v>
      </c>
      <c r="K9" s="12" t="s">
        <v>10</v>
      </c>
      <c r="L9" s="24" t="s">
        <v>39</v>
      </c>
    </row>
    <row r="10" spans="1:15" s="29" customFormat="1" ht="144" x14ac:dyDescent="0.2">
      <c r="A10" s="12">
        <v>3</v>
      </c>
      <c r="B10" s="13" t="s">
        <v>67</v>
      </c>
      <c r="C10" s="82"/>
      <c r="D10" s="82"/>
      <c r="E10" s="59" t="s">
        <v>32</v>
      </c>
      <c r="F10" s="52" t="s">
        <v>69</v>
      </c>
      <c r="G10" s="14">
        <v>523616.81</v>
      </c>
      <c r="H10" s="59" t="str">
        <f t="shared" si="0"/>
        <v>บริษัท ธนธรา121 จำกัด</v>
      </c>
      <c r="I10" s="14">
        <f t="shared" ref="I10:I14" si="3">ROUND((J10*100)/107,2)</f>
        <v>489361.5</v>
      </c>
      <c r="J10" s="14">
        <f t="shared" si="2"/>
        <v>523616.81</v>
      </c>
      <c r="K10" s="12" t="s">
        <v>10</v>
      </c>
      <c r="L10" s="24" t="s">
        <v>40</v>
      </c>
    </row>
    <row r="11" spans="1:15" s="29" customFormat="1" ht="180" x14ac:dyDescent="0.2">
      <c r="A11" s="12">
        <v>4</v>
      </c>
      <c r="B11" s="13" t="s">
        <v>74</v>
      </c>
      <c r="C11" s="14">
        <v>17795071.960000001</v>
      </c>
      <c r="D11" s="14">
        <v>19040727</v>
      </c>
      <c r="E11" s="59" t="s">
        <v>32</v>
      </c>
      <c r="F11" s="56" t="s">
        <v>75</v>
      </c>
      <c r="G11" s="14">
        <v>17136654.300000001</v>
      </c>
      <c r="H11" s="59" t="str">
        <f t="shared" si="0"/>
        <v>บจก.ดี.วี.เอส.คอนสตรัคชั่น</v>
      </c>
      <c r="I11" s="14">
        <f t="shared" si="3"/>
        <v>16015564.77</v>
      </c>
      <c r="J11" s="14">
        <f t="shared" si="2"/>
        <v>17136654.300000001</v>
      </c>
      <c r="K11" s="12" t="s">
        <v>10</v>
      </c>
      <c r="L11" s="24" t="s">
        <v>43</v>
      </c>
    </row>
    <row r="12" spans="1:15" s="29" customFormat="1" ht="180" x14ac:dyDescent="0.2">
      <c r="A12" s="12">
        <v>5</v>
      </c>
      <c r="B12" s="13" t="s">
        <v>82</v>
      </c>
      <c r="C12" s="14">
        <v>1251794.3899999999</v>
      </c>
      <c r="D12" s="14">
        <v>1339420</v>
      </c>
      <c r="E12" s="59" t="s">
        <v>32</v>
      </c>
      <c r="F12" s="56" t="s">
        <v>28</v>
      </c>
      <c r="G12" s="14">
        <v>659629</v>
      </c>
      <c r="H12" s="59" t="str">
        <f t="shared" si="0"/>
        <v>หจก.ปิยชาติ คอนสตรัคชั่น</v>
      </c>
      <c r="I12" s="14">
        <f t="shared" si="3"/>
        <v>616475.69999999995</v>
      </c>
      <c r="J12" s="14">
        <f t="shared" si="2"/>
        <v>659629</v>
      </c>
      <c r="K12" s="12" t="s">
        <v>10</v>
      </c>
      <c r="L12" s="24" t="s">
        <v>48</v>
      </c>
    </row>
    <row r="13" spans="1:15" s="29" customFormat="1" ht="168.75" x14ac:dyDescent="0.2">
      <c r="A13" s="12">
        <v>6</v>
      </c>
      <c r="B13" s="13" t="s">
        <v>29</v>
      </c>
      <c r="C13" s="14">
        <v>8959000</v>
      </c>
      <c r="D13" s="14">
        <v>9585172</v>
      </c>
      <c r="E13" s="59" t="s">
        <v>32</v>
      </c>
      <c r="F13" s="52" t="s">
        <v>28</v>
      </c>
      <c r="G13" s="14">
        <v>9499864</v>
      </c>
      <c r="H13" s="59" t="str">
        <f t="shared" si="0"/>
        <v>หจก.ปิยชาติ คอนสตรัคชั่น</v>
      </c>
      <c r="I13" s="14">
        <f t="shared" si="3"/>
        <v>8878377.5700000003</v>
      </c>
      <c r="J13" s="14">
        <f t="shared" si="2"/>
        <v>9499864</v>
      </c>
      <c r="K13" s="12" t="s">
        <v>10</v>
      </c>
      <c r="L13" s="24" t="s">
        <v>49</v>
      </c>
    </row>
    <row r="14" spans="1:15" s="29" customFormat="1" ht="324" x14ac:dyDescent="0.2">
      <c r="A14" s="12">
        <v>7</v>
      </c>
      <c r="B14" s="13" t="s">
        <v>86</v>
      </c>
      <c r="C14" s="14">
        <v>1869155.14</v>
      </c>
      <c r="D14" s="14">
        <v>1999996</v>
      </c>
      <c r="E14" s="59" t="s">
        <v>32</v>
      </c>
      <c r="F14" s="52" t="s">
        <v>87</v>
      </c>
      <c r="G14" s="14">
        <v>1488997</v>
      </c>
      <c r="H14" s="59" t="str">
        <f t="shared" si="0"/>
        <v>บจก.ดีดีเอส.เอ็นจิเนียริ่ง</v>
      </c>
      <c r="I14" s="14">
        <f t="shared" si="3"/>
        <v>1391585.98</v>
      </c>
      <c r="J14" s="14">
        <f t="shared" si="2"/>
        <v>1488997</v>
      </c>
      <c r="K14" s="12" t="s">
        <v>10</v>
      </c>
      <c r="L14" s="24" t="s">
        <v>52</v>
      </c>
    </row>
    <row r="15" spans="1:15" s="29" customFormat="1" ht="37.5" customHeight="1" x14ac:dyDescent="0.55000000000000004">
      <c r="A15" s="35"/>
      <c r="B15" s="11" t="s">
        <v>91</v>
      </c>
      <c r="C15" s="17"/>
      <c r="D15" s="17"/>
      <c r="E15" s="36"/>
      <c r="F15" s="36"/>
      <c r="G15" s="17"/>
      <c r="H15" s="36"/>
      <c r="I15" s="55">
        <f>SUM(I8:I14)</f>
        <v>28830576.82</v>
      </c>
      <c r="J15" s="55">
        <f>SUM(J8:J14)</f>
        <v>30848717.210000001</v>
      </c>
      <c r="K15" s="35"/>
      <c r="L15" s="38"/>
    </row>
    <row r="16" spans="1:15" s="29" customFormat="1" ht="37.5" customHeight="1" x14ac:dyDescent="0.55000000000000004">
      <c r="A16" s="35"/>
      <c r="B16" s="11" t="s">
        <v>92</v>
      </c>
      <c r="C16" s="17"/>
      <c r="D16" s="17"/>
      <c r="E16" s="36"/>
      <c r="F16" s="36"/>
      <c r="G16" s="17"/>
      <c r="H16" s="36"/>
      <c r="I16" s="55"/>
      <c r="J16" s="55"/>
      <c r="K16" s="35"/>
      <c r="L16" s="38"/>
    </row>
    <row r="17" spans="1:12" s="29" customFormat="1" ht="42" x14ac:dyDescent="0.55000000000000004">
      <c r="A17" s="35"/>
      <c r="B17" s="11"/>
      <c r="C17" s="15" t="s">
        <v>13</v>
      </c>
      <c r="D17" s="17"/>
      <c r="E17" s="36"/>
      <c r="F17" s="36"/>
      <c r="G17" s="17"/>
      <c r="H17" s="36"/>
      <c r="I17" s="19"/>
      <c r="J17" s="19"/>
      <c r="K17" s="35"/>
      <c r="L17" s="38"/>
    </row>
    <row r="18" spans="1:12" s="10" customFormat="1" ht="48.75" customHeight="1" x14ac:dyDescent="0.55000000000000004">
      <c r="A18" s="35"/>
      <c r="B18" s="16"/>
      <c r="C18" s="11"/>
      <c r="D18" s="17"/>
      <c r="E18" s="36"/>
      <c r="F18" s="36"/>
      <c r="G18" s="17"/>
      <c r="H18" s="36"/>
      <c r="I18" s="19"/>
      <c r="J18" s="19"/>
      <c r="K18" s="36"/>
      <c r="L18" s="37"/>
    </row>
    <row r="19" spans="1:12" s="3" customFormat="1" ht="39" customHeight="1" x14ac:dyDescent="0.55000000000000004">
      <c r="A19" s="15"/>
      <c r="C19" s="39" t="str">
        <f>'เฉพาะเจาะจง '!C27</f>
        <v>(นางสาวศศิธร ยิ่งเชิดสุข)</v>
      </c>
      <c r="D19" s="17"/>
      <c r="E19" s="15"/>
      <c r="F19" s="11"/>
      <c r="G19" s="18"/>
      <c r="H19" s="11"/>
      <c r="I19" s="11"/>
      <c r="J19" s="22"/>
      <c r="K19" s="11"/>
      <c r="L19" s="20"/>
    </row>
    <row r="20" spans="1:12" s="3" customFormat="1" ht="39" customHeight="1" x14ac:dyDescent="0.55000000000000004">
      <c r="A20" s="15"/>
      <c r="B20" s="11"/>
      <c r="C20" s="39" t="str">
        <f>'เฉพาะเจาะจง '!C28</f>
        <v>พนักงานสารสนเทศ 2</v>
      </c>
      <c r="D20" s="23"/>
      <c r="E20" s="15"/>
      <c r="F20" s="11"/>
      <c r="G20" s="18"/>
      <c r="H20" s="11"/>
      <c r="I20" s="11"/>
      <c r="K20" s="11"/>
      <c r="L20" s="20"/>
    </row>
    <row r="21" spans="1:12" s="3" customFormat="1" ht="39" customHeight="1" x14ac:dyDescent="0.55000000000000004">
      <c r="A21" s="15"/>
      <c r="B21" s="11"/>
      <c r="C21" s="39" t="str">
        <f>'เฉพาะเจาะจง '!C29</f>
        <v>สจพ.กธบ.สสสภ.</v>
      </c>
      <c r="D21" s="23"/>
      <c r="E21" s="15"/>
      <c r="F21" s="11"/>
      <c r="G21" s="18"/>
      <c r="H21" s="11"/>
      <c r="I21" s="11"/>
      <c r="J21" s="22"/>
      <c r="K21" s="11"/>
      <c r="L21" s="20"/>
    </row>
    <row r="22" spans="1:12" ht="36" x14ac:dyDescent="0.55000000000000004">
      <c r="A22" s="15"/>
      <c r="B22" s="11"/>
      <c r="C22" s="11"/>
      <c r="D22" s="23"/>
      <c r="E22" s="15"/>
      <c r="F22" s="11"/>
      <c r="G22" s="18"/>
      <c r="H22" s="11"/>
      <c r="I22" s="11"/>
      <c r="J22" s="22"/>
      <c r="K22" s="11"/>
      <c r="L22" s="20"/>
    </row>
  </sheetData>
  <mergeCells count="20">
    <mergeCell ref="C9:C10"/>
    <mergeCell ref="D9:D10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rintOptions horizontalCentered="1"/>
  <pageMargins left="0.19685039370078741" right="0.19685039370078741" top="0.26" bottom="0.3" header="0.25" footer="0.16"/>
  <pageSetup paperSize="9" scale="37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"/>
  <sheetViews>
    <sheetView view="pageBreakPreview" zoomScaleSheetLayoutView="100" workbookViewId="0">
      <pane ySplit="7" topLeftCell="A8" activePane="bottomLeft" state="frozen"/>
      <selection pane="bottomLeft" activeCell="D8" sqref="D8"/>
    </sheetView>
  </sheetViews>
  <sheetFormatPr defaultColWidth="9.140625" defaultRowHeight="23.25" x14ac:dyDescent="0.35"/>
  <cols>
    <col min="1" max="1" width="10.85546875" style="2" customWidth="1"/>
    <col min="2" max="2" width="71.71093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4.7109375" style="6" customWidth="1"/>
    <col min="8" max="8" width="39.85546875" style="3" customWidth="1"/>
    <col min="9" max="9" width="29.1406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74" t="str">
        <f>'ประกวด '!A1:L1</f>
        <v>สรุปผลการดำเนินการจัดซื้อจัดจ้างในรอบเดือน มกราคม พ.ศ.2569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5" ht="36" x14ac:dyDescent="0.55000000000000004">
      <c r="A2" s="74" t="str">
        <f>'ประกวด '!A2:L2</f>
        <v>สำนักงานประปาสาขาสุวรรณภูมิ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5" ht="36" x14ac:dyDescent="0.55000000000000004">
      <c r="A3" s="75" t="str">
        <f>'ประกวด '!A3:L3</f>
        <v>วันที่ 2 กุมภาพันธ์ 2569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5" ht="36" x14ac:dyDescent="0.55000000000000004">
      <c r="A4" s="76" t="s">
        <v>20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5" s="9" customFormat="1" ht="42" customHeight="1" x14ac:dyDescent="0.2">
      <c r="A5" s="69" t="s">
        <v>1</v>
      </c>
      <c r="B5" s="69" t="s">
        <v>5</v>
      </c>
      <c r="C5" s="70" t="s">
        <v>14</v>
      </c>
      <c r="D5" s="70" t="s">
        <v>15</v>
      </c>
      <c r="E5" s="69" t="s">
        <v>6</v>
      </c>
      <c r="F5" s="69" t="s">
        <v>7</v>
      </c>
      <c r="G5" s="69"/>
      <c r="H5" s="69" t="s">
        <v>8</v>
      </c>
      <c r="I5" s="69"/>
      <c r="J5" s="69"/>
      <c r="K5" s="69" t="s">
        <v>9</v>
      </c>
      <c r="L5" s="69" t="s">
        <v>2</v>
      </c>
      <c r="M5" s="8"/>
      <c r="N5" s="8"/>
      <c r="O5" s="8"/>
    </row>
    <row r="6" spans="1:15" s="9" customFormat="1" ht="57.75" customHeight="1" x14ac:dyDescent="0.2">
      <c r="A6" s="69"/>
      <c r="B6" s="69"/>
      <c r="C6" s="70"/>
      <c r="D6" s="70"/>
      <c r="E6" s="69"/>
      <c r="F6" s="77" t="s">
        <v>3</v>
      </c>
      <c r="G6" s="79" t="s">
        <v>16</v>
      </c>
      <c r="H6" s="77" t="s">
        <v>4</v>
      </c>
      <c r="I6" s="72" t="s">
        <v>22</v>
      </c>
      <c r="J6" s="72" t="s">
        <v>23</v>
      </c>
      <c r="K6" s="69"/>
      <c r="L6" s="69"/>
      <c r="M6" s="8"/>
      <c r="N6" s="8"/>
      <c r="O6" s="8"/>
    </row>
    <row r="7" spans="1:15" s="9" customFormat="1" ht="81.75" customHeight="1" x14ac:dyDescent="0.2">
      <c r="A7" s="77"/>
      <c r="B7" s="77"/>
      <c r="C7" s="86"/>
      <c r="D7" s="86"/>
      <c r="E7" s="77"/>
      <c r="F7" s="83"/>
      <c r="G7" s="84"/>
      <c r="H7" s="83"/>
      <c r="I7" s="85"/>
      <c r="J7" s="85"/>
      <c r="K7" s="77"/>
      <c r="L7" s="77"/>
      <c r="M7" s="8"/>
      <c r="N7" s="8"/>
      <c r="O7" s="8"/>
    </row>
    <row r="8" spans="1:15" s="29" customFormat="1" ht="216" x14ac:dyDescent="0.2">
      <c r="A8" s="12">
        <v>1</v>
      </c>
      <c r="B8" s="13" t="s">
        <v>83</v>
      </c>
      <c r="C8" s="14">
        <v>4027866.36</v>
      </c>
      <c r="D8" s="14">
        <v>4309817</v>
      </c>
      <c r="E8" s="12" t="s">
        <v>84</v>
      </c>
      <c r="F8" s="56" t="s">
        <v>62</v>
      </c>
      <c r="G8" s="14">
        <v>4084851</v>
      </c>
      <c r="H8" s="59" t="str">
        <f t="shared" ref="H8" si="0">F8</f>
        <v>หจก.ทรัพย์ไพศาล วอเตอร์</v>
      </c>
      <c r="I8" s="14">
        <f t="shared" ref="I8" si="1">ROUND((J8*100)/107,2)</f>
        <v>3817617.76</v>
      </c>
      <c r="J8" s="14">
        <f t="shared" ref="J8" si="2">G8</f>
        <v>4084851</v>
      </c>
      <c r="K8" s="12" t="s">
        <v>10</v>
      </c>
      <c r="L8" s="24" t="s">
        <v>50</v>
      </c>
    </row>
    <row r="9" spans="1:15" s="3" customFormat="1" ht="36" x14ac:dyDescent="0.35">
      <c r="A9" s="35"/>
      <c r="B9" s="16"/>
      <c r="C9" s="17"/>
      <c r="D9" s="17"/>
      <c r="E9" s="35"/>
      <c r="F9" s="53"/>
      <c r="G9" s="17"/>
      <c r="H9" s="53"/>
      <c r="I9" s="17"/>
      <c r="J9" s="17"/>
      <c r="K9" s="35"/>
      <c r="L9" s="38"/>
    </row>
    <row r="10" spans="1:15" s="3" customFormat="1" ht="42" x14ac:dyDescent="0.55000000000000004">
      <c r="A10" s="15"/>
      <c r="B10" s="11"/>
      <c r="C10" s="17"/>
      <c r="D10" s="17"/>
      <c r="E10" s="15"/>
      <c r="F10" s="11"/>
      <c r="G10" s="18"/>
      <c r="H10" s="11"/>
      <c r="I10" s="19">
        <f>SUM(I8:I9)</f>
        <v>3817617.76</v>
      </c>
      <c r="J10" s="19">
        <f>SUM(J8:J9)</f>
        <v>4084851</v>
      </c>
      <c r="K10" s="11"/>
      <c r="L10" s="20"/>
    </row>
    <row r="11" spans="1:15" s="3" customFormat="1" ht="6" customHeight="1" x14ac:dyDescent="0.55000000000000004">
      <c r="A11" s="15"/>
      <c r="B11" s="11" t="s">
        <v>24</v>
      </c>
      <c r="C11" s="21"/>
      <c r="D11" s="17"/>
      <c r="E11" s="15"/>
      <c r="F11" s="11"/>
      <c r="G11" s="18"/>
      <c r="H11" s="11"/>
      <c r="I11" s="11"/>
      <c r="J11" s="22"/>
      <c r="K11" s="11"/>
      <c r="L11" s="20"/>
    </row>
    <row r="12" spans="1:15" s="3" customFormat="1" ht="36" x14ac:dyDescent="0.55000000000000004">
      <c r="A12" s="15"/>
      <c r="B12" s="11"/>
      <c r="C12" s="11"/>
      <c r="D12" s="23"/>
      <c r="E12" s="15"/>
      <c r="F12" s="11"/>
      <c r="G12" s="18"/>
      <c r="H12" s="11"/>
      <c r="I12" s="11"/>
      <c r="J12" s="22"/>
      <c r="K12" s="11"/>
      <c r="L12" s="20"/>
    </row>
    <row r="13" spans="1:15" s="3" customFormat="1" ht="51" customHeight="1" x14ac:dyDescent="0.55000000000000004">
      <c r="A13" s="15"/>
      <c r="B13" s="11"/>
      <c r="C13" s="15" t="s">
        <v>13</v>
      </c>
      <c r="D13" s="23"/>
      <c r="E13" s="15"/>
      <c r="F13" s="11"/>
      <c r="G13" s="18"/>
      <c r="H13" s="11"/>
      <c r="I13" s="11"/>
      <c r="J13" s="22"/>
      <c r="K13" s="11"/>
      <c r="L13" s="20"/>
    </row>
    <row r="14" spans="1:15" s="3" customFormat="1" ht="30" customHeight="1" x14ac:dyDescent="0.55000000000000004">
      <c r="A14" s="15"/>
      <c r="B14" s="11"/>
      <c r="C14" s="11"/>
      <c r="D14" s="23"/>
      <c r="E14" s="15"/>
      <c r="F14" s="11"/>
      <c r="G14" s="18"/>
      <c r="H14" s="11"/>
      <c r="I14" s="11"/>
      <c r="J14" s="22"/>
      <c r="K14" s="11"/>
      <c r="L14" s="20"/>
    </row>
    <row r="15" spans="1:15" s="3" customFormat="1" ht="28.5" customHeight="1" x14ac:dyDescent="0.55000000000000004">
      <c r="A15" s="15"/>
      <c r="B15" s="11"/>
      <c r="C15" s="39" t="s">
        <v>26</v>
      </c>
      <c r="D15" s="23"/>
      <c r="E15" s="15"/>
      <c r="F15" s="11"/>
      <c r="G15" s="18"/>
      <c r="H15" s="11"/>
      <c r="I15" s="11"/>
      <c r="J15" s="22"/>
      <c r="K15" s="11"/>
      <c r="L15" s="20"/>
    </row>
    <row r="16" spans="1:15" ht="28.5" customHeight="1" x14ac:dyDescent="0.55000000000000004">
      <c r="A16" s="15"/>
      <c r="B16" s="11"/>
      <c r="C16" s="39" t="s">
        <v>27</v>
      </c>
      <c r="D16" s="23"/>
      <c r="E16" s="15"/>
      <c r="F16" s="11"/>
      <c r="G16" s="18"/>
      <c r="H16" s="11"/>
      <c r="I16" s="11"/>
      <c r="J16" s="22"/>
      <c r="K16" s="11"/>
      <c r="L16" s="20"/>
    </row>
    <row r="17" spans="1:12" ht="36" x14ac:dyDescent="0.55000000000000004">
      <c r="A17" s="15"/>
      <c r="B17" s="11"/>
      <c r="C17" s="39" t="s">
        <v>25</v>
      </c>
      <c r="D17" s="23"/>
      <c r="E17" s="15"/>
      <c r="F17" s="11"/>
      <c r="G17" s="18"/>
      <c r="H17" s="11"/>
      <c r="I17" s="11"/>
      <c r="J17" s="22"/>
      <c r="K17" s="11"/>
      <c r="L17" s="20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ageMargins left="0.59055118110236204" right="0.196850393700787" top="0.44685039399999998" bottom="0.196850393700787" header="0.196850393700787" footer="0.196850393700787"/>
  <pageSetup paperSize="9" scale="3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เฉพาะเจาะจง </vt:lpstr>
      <vt:lpstr>ประกวด </vt:lpstr>
      <vt:lpstr>คัดเลือก 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ศศิธร ยิ่งเชิดสุข</cp:lastModifiedBy>
  <cp:lastPrinted>2026-02-02T09:14:38Z</cp:lastPrinted>
  <dcterms:created xsi:type="dcterms:W3CDTF">2015-10-28T04:52:24Z</dcterms:created>
  <dcterms:modified xsi:type="dcterms:W3CDTF">2026-02-02T09:15:46Z</dcterms:modified>
</cp:coreProperties>
</file>