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12 สขร\สขร 69\9. มิ.ย. 69\"/>
    </mc:Choice>
  </mc:AlternateContent>
  <xr:revisionPtr revIDLastSave="0" documentId="13_ncr:1_{70E43A79-9350-43E8-A9BD-0C03C5BADF6C}" xr6:coauthVersionLast="36" xr6:coauthVersionMax="47" xr10:uidLastSave="{00000000-0000-0000-0000-000000000000}"/>
  <bookViews>
    <workbookView xWindow="-120" yWindow="-120" windowWidth="29040" windowHeight="15840" tabRatio="606" xr2:uid="{00000000-000D-0000-FFFF-FFFF00000000}"/>
  </bookViews>
  <sheets>
    <sheet name="12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09" i="7" l="1"/>
  <c r="C1409" i="7"/>
  <c r="I1214" i="7" l="1"/>
  <c r="C1214" i="7"/>
  <c r="I1157" i="7" l="1"/>
  <c r="I1135" i="7"/>
  <c r="H1096" i="7" l="1"/>
  <c r="D1096" i="7"/>
  <c r="G1096" i="7" s="1"/>
  <c r="H1095" i="7"/>
  <c r="D1095" i="7"/>
  <c r="G1095" i="7" s="1"/>
  <c r="H1094" i="7"/>
  <c r="D1094" i="7"/>
  <c r="G1094" i="7" s="1"/>
  <c r="H1093" i="7"/>
  <c r="D1093" i="7"/>
  <c r="G1093" i="7" s="1"/>
  <c r="H1092" i="7"/>
  <c r="D1092" i="7"/>
  <c r="G1092" i="7" s="1"/>
  <c r="H1091" i="7"/>
  <c r="D1091" i="7"/>
  <c r="G1091" i="7" s="1"/>
  <c r="H1090" i="7"/>
  <c r="D1090" i="7"/>
  <c r="G1090" i="7" s="1"/>
  <c r="H1089" i="7"/>
  <c r="D1089" i="7"/>
  <c r="G1089" i="7" s="1"/>
  <c r="H1088" i="7"/>
  <c r="D1088" i="7"/>
  <c r="G1088" i="7" s="1"/>
  <c r="H1087" i="7"/>
  <c r="D1087" i="7"/>
  <c r="G1087" i="7" s="1"/>
  <c r="H1086" i="7"/>
  <c r="D1086" i="7"/>
  <c r="G1086" i="7" s="1"/>
  <c r="H1085" i="7"/>
  <c r="D1085" i="7"/>
  <c r="G1085" i="7" s="1"/>
  <c r="H1084" i="7"/>
  <c r="D1084" i="7"/>
  <c r="G1084" i="7" s="1"/>
  <c r="H1083" i="7"/>
  <c r="D1083" i="7"/>
  <c r="G1083" i="7" s="1"/>
  <c r="H1082" i="7"/>
  <c r="D1082" i="7"/>
  <c r="G1082" i="7" s="1"/>
  <c r="H1081" i="7"/>
  <c r="D1081" i="7"/>
  <c r="G1081" i="7" s="1"/>
  <c r="H1080" i="7"/>
  <c r="D1080" i="7"/>
  <c r="G1080" i="7" s="1"/>
  <c r="H1079" i="7"/>
  <c r="D1079" i="7"/>
  <c r="G1079" i="7" s="1"/>
  <c r="H1078" i="7"/>
  <c r="D1078" i="7"/>
  <c r="G1078" i="7" s="1"/>
  <c r="H1077" i="7"/>
  <c r="D1077" i="7"/>
  <c r="G1077" i="7" s="1"/>
  <c r="H1076" i="7"/>
  <c r="D1076" i="7"/>
  <c r="G1076" i="7" s="1"/>
  <c r="H1075" i="7"/>
  <c r="D1075" i="7"/>
  <c r="G1075" i="7" s="1"/>
  <c r="H1074" i="7"/>
  <c r="D1074" i="7"/>
  <c r="G1074" i="7" s="1"/>
  <c r="H1073" i="7"/>
  <c r="D1073" i="7"/>
  <c r="G1073" i="7" s="1"/>
  <c r="H1072" i="7"/>
  <c r="D1072" i="7"/>
  <c r="G1072" i="7" s="1"/>
  <c r="H1071" i="7"/>
  <c r="D1071" i="7"/>
  <c r="G1071" i="7" s="1"/>
  <c r="H1070" i="7"/>
  <c r="D1070" i="7"/>
  <c r="G1070" i="7" s="1"/>
  <c r="H1069" i="7"/>
  <c r="D1069" i="7"/>
  <c r="G1069" i="7" s="1"/>
  <c r="H1068" i="7"/>
  <c r="D1068" i="7"/>
  <c r="G1068" i="7" s="1"/>
  <c r="H1067" i="7"/>
  <c r="D1067" i="7"/>
  <c r="G1067" i="7" s="1"/>
  <c r="H1066" i="7"/>
  <c r="D1066" i="7"/>
  <c r="G1066" i="7" s="1"/>
  <c r="I1060" i="7" l="1"/>
  <c r="I1006" i="7" l="1"/>
  <c r="I984" i="7" l="1"/>
  <c r="D984" i="7"/>
  <c r="C982" i="7"/>
  <c r="C984" i="7" s="1"/>
  <c r="I972" i="7"/>
  <c r="D972" i="7"/>
  <c r="C972" i="7"/>
  <c r="I942" i="7"/>
  <c r="I971" i="7" s="1"/>
  <c r="D942" i="7"/>
  <c r="D971" i="7" s="1"/>
  <c r="C942" i="7"/>
  <c r="C971" i="7" s="1"/>
  <c r="I909" i="7"/>
  <c r="H909" i="7"/>
  <c r="I908" i="7"/>
  <c r="H908" i="7"/>
  <c r="I907" i="7"/>
  <c r="H907" i="7"/>
  <c r="I906" i="7"/>
  <c r="H906" i="7"/>
  <c r="I905" i="7"/>
  <c r="H905" i="7"/>
  <c r="I910" i="7" l="1"/>
  <c r="A766" i="7"/>
  <c r="I761" i="7"/>
  <c r="H761" i="7"/>
  <c r="I760" i="7"/>
  <c r="H760" i="7"/>
  <c r="I759" i="7"/>
  <c r="H759" i="7"/>
  <c r="I758" i="7"/>
  <c r="H758" i="7"/>
  <c r="I757" i="7"/>
  <c r="H757" i="7"/>
  <c r="D757" i="7"/>
  <c r="I755" i="7"/>
  <c r="H755" i="7"/>
  <c r="I754" i="7"/>
  <c r="H754" i="7"/>
  <c r="I753" i="7"/>
  <c r="H753" i="7"/>
  <c r="A726" i="7"/>
  <c r="A739" i="7" s="1"/>
  <c r="A724" i="7"/>
  <c r="A737" i="7" s="1"/>
  <c r="I718" i="7"/>
  <c r="H718" i="7"/>
  <c r="H717" i="7"/>
  <c r="I716" i="7"/>
  <c r="A627" i="7" l="1"/>
  <c r="A626" i="7"/>
  <c r="A625" i="7"/>
  <c r="I637" i="7"/>
  <c r="I634" i="7"/>
  <c r="I632" i="7"/>
  <c r="I623" i="7"/>
  <c r="I624" i="7" s="1"/>
  <c r="G623" i="7"/>
  <c r="I643" i="7" l="1"/>
  <c r="I592" i="7"/>
  <c r="C587" i="7"/>
  <c r="C574" i="7"/>
  <c r="I565" i="7"/>
  <c r="C564" i="7"/>
  <c r="C563" i="7"/>
  <c r="C562" i="7"/>
  <c r="C561" i="7"/>
  <c r="I536" i="7" l="1"/>
  <c r="G536" i="7"/>
  <c r="I467" i="7" l="1"/>
  <c r="I469" i="7" s="1"/>
  <c r="H467" i="7"/>
  <c r="I453" i="7"/>
  <c r="H453" i="7"/>
  <c r="I449" i="7"/>
  <c r="H449" i="7"/>
  <c r="I442" i="7"/>
  <c r="H442" i="7"/>
  <c r="C421" i="7" l="1"/>
  <c r="J420" i="7"/>
  <c r="I420" i="7" s="1"/>
  <c r="H420" i="7"/>
  <c r="J419" i="7"/>
  <c r="I419" i="7" s="1"/>
  <c r="H419" i="7"/>
  <c r="J418" i="7"/>
  <c r="I418" i="7" s="1"/>
  <c r="H418" i="7"/>
  <c r="J417" i="7"/>
  <c r="H417" i="7"/>
  <c r="J416" i="7"/>
  <c r="I416" i="7" s="1"/>
  <c r="H416" i="7"/>
  <c r="J415" i="7"/>
  <c r="I415" i="7" s="1"/>
  <c r="H415" i="7"/>
  <c r="J414" i="7"/>
  <c r="I414" i="7" s="1"/>
  <c r="H414" i="7"/>
  <c r="J413" i="7"/>
  <c r="I413" i="7" s="1"/>
  <c r="H413" i="7"/>
  <c r="J412" i="7"/>
  <c r="H412" i="7"/>
  <c r="J421" i="7" l="1"/>
  <c r="I421" i="7"/>
  <c r="I404" i="7" l="1"/>
  <c r="I384" i="7"/>
  <c r="C370" i="7"/>
  <c r="I346" i="7"/>
  <c r="H344" i="7"/>
  <c r="H342" i="7"/>
  <c r="H339" i="7"/>
  <c r="D339" i="7"/>
  <c r="I327" i="7"/>
  <c r="H327" i="7"/>
  <c r="I326" i="7"/>
  <c r="H326" i="7"/>
  <c r="I325" i="7"/>
  <c r="H325" i="7"/>
  <c r="D325" i="7"/>
  <c r="I324" i="7"/>
  <c r="H324" i="7"/>
  <c r="I323" i="7"/>
  <c r="H323" i="7"/>
  <c r="I322" i="7"/>
  <c r="H322" i="7"/>
  <c r="I321" i="7"/>
  <c r="H321" i="7"/>
  <c r="D321" i="7"/>
  <c r="I320" i="7"/>
  <c r="H320" i="7"/>
  <c r="I319" i="7"/>
  <c r="H319" i="7"/>
  <c r="I318" i="7"/>
  <c r="H318" i="7"/>
  <c r="I328" i="7" l="1"/>
  <c r="I308" i="7"/>
  <c r="I210" i="7" l="1"/>
  <c r="I203" i="7"/>
  <c r="I34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  <author>ศศิธร ยิ่งเชิดสุข</author>
    <author>00101878</author>
    <author>00100299</author>
  </authors>
  <commentList>
    <comment ref="A113" authorId="0" shapeId="0" xr:uid="{0A36D1B2-A35B-4657-B4A4-73A9784738A8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116" authorId="0" shapeId="0" xr:uid="{0E8435AB-A972-4F7F-8090-4D269D28D953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116" authorId="0" shapeId="0" xr:uid="{7E3488E2-BD53-45A0-9B6C-F52CB3D11E02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116" authorId="0" shapeId="0" xr:uid="{F805B5A9-9ECD-49D2-BF60-D607A1DA821E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  <comment ref="C409" authorId="1" shapeId="0" xr:uid="{8469DAEB-14F1-421A-8E6B-29696490B3D9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409" authorId="1" shapeId="0" xr:uid="{662D35A6-7AEC-4712-B1A3-4B39688B43C3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410" authorId="1" shapeId="0" xr:uid="{3C3CCF29-5EC2-4C59-ACF0-DBB417B9627F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  <comment ref="C620" authorId="2" shapeId="0" xr:uid="{9CE9D6F1-12F7-48F4-9BAC-7B5CB6945F61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620" authorId="2" shapeId="0" xr:uid="{BEA1F94B-557F-46F9-BC43-13FF85D745EE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621" authorId="2" shapeId="0" xr:uid="{DF0F0762-34E3-4E7D-8DD5-DFE3CD1CF4E7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621" authorId="2" shapeId="0" xr:uid="{9F2B3DE9-3F4E-41BA-9D5E-0CE0F5710F57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  <comment ref="A1218" authorId="3" shapeId="0" xr:uid="{12D69456-AD43-4688-BBA2-4595B12AC0C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218" authorId="3" shapeId="0" xr:uid="{612688B6-253E-486B-99A4-7FC28E8A78AA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1218" authorId="3" shapeId="0" xr:uid="{7C43182A-91AF-4BAA-9B97-6C0C97CB2C9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1218" authorId="3" shapeId="0" xr:uid="{7E194F31-CDC9-4568-8B50-904B2FE7CDF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F1218" authorId="3" shapeId="0" xr:uid="{E51F6CF6-9C35-4C64-B3D5-250D5449167A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1218" authorId="3" shapeId="0" xr:uid="{B6BE0518-457F-45E9-9610-88F1FCAF9BAE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1218" authorId="3" shapeId="0" xr:uid="{1BC168F6-A4D8-4EA5-AFA3-1A618B3D5D25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1218" authorId="3" shapeId="0" xr:uid="{36DC546B-8D12-480B-AA4E-6CC484C7CB02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<sst xmlns="http://schemas.openxmlformats.org/spreadsheetml/2006/main" count="4009" uniqueCount="1660">
  <si>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</si>
  <si>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</si>
  <si>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</si>
  <si>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</si>
  <si>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</si>
  <si>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</si>
  <si>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</si>
  <si>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</si>
  <si>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</si>
  <si>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</si>
  <si>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</si>
  <si>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</si>
  <si>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</si>
  <si>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</si>
  <si>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สรุปผลการดำเนินการจัดซื้อจัดจ้างในรอบเดือน เมษายน 2569</t>
  </si>
  <si>
    <t>ส่วนกลาง ฝ่ายจัดหาและพัสดุ การประปานครหลวง</t>
  </si>
  <si>
    <t>วันที่ 30 เดือน มิถุนายน พ.ศ. 2569</t>
  </si>
  <si>
    <t>สรุปผลการดำเนินการจัดซื้อจัดจ้างในรอบเดือนมิถุนายน 2569</t>
  </si>
  <si>
    <t>งานจัดซื้อ/จัดจ้าง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</si>
  <si>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</si>
  <si>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</si>
  <si>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</si>
  <si>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เฉพาะเจาะจง</t>
  </si>
  <si>
    <t>ฝ่ายธรรมาภิบาล การประปานครหลวง</t>
  </si>
  <si>
    <t>วันที่ 26 เดือน มิถุนายน พ.ศ. 2569</t>
  </si>
  <si>
    <t>ฝธภ. ไม่มีการจัดซื้อจัดจ้างในเดือนมิถุนายน 2569</t>
  </si>
  <si>
    <r>
      <t>สรุปผลการดำเนินการจัดซื้อจัดจ้างในรอบเดือน</t>
    </r>
    <r>
      <rPr>
        <b/>
        <sz val="16"/>
        <color rgb="FFFF0000"/>
        <rFont val="TH SarabunPSK"/>
        <family val="2"/>
      </rPr>
      <t xml:space="preserve">มิถุนายน </t>
    </r>
    <r>
      <rPr>
        <b/>
        <sz val="16"/>
        <rFont val="TH SarabunPSK"/>
        <family val="2"/>
      </rPr>
      <t>2569</t>
    </r>
  </si>
  <si>
    <t>ผู้ช่วยผู้ว่าการ (ระบบส่งและจ่ายน้ำ) การประปานครหลวง</t>
  </si>
  <si>
    <r>
      <t xml:space="preserve">วันที่ </t>
    </r>
    <r>
      <rPr>
        <b/>
        <sz val="16"/>
        <color rgb="FFFF0000"/>
        <rFont val="TH SarabunPSK"/>
        <family val="2"/>
      </rPr>
      <t xml:space="preserve">30 </t>
    </r>
    <r>
      <rPr>
        <b/>
        <sz val="16"/>
        <rFont val="TH SarabunPSK"/>
        <family val="2"/>
      </rPr>
      <t>มิถุนายน 2569</t>
    </r>
  </si>
  <si>
    <t>ลำดับ
ที่</t>
  </si>
  <si>
    <t>เลขที่และวันที่ของสัญญาหรือข้อตกลง
ในการซื้อ/จ้าง</t>
  </si>
  <si>
    <t>วัสดุสำนักงาน งานบ้าน งานครัว 8 รายการ</t>
  </si>
  <si>
    <t>วิธีเฉพาะเจาะจง</t>
  </si>
  <si>
    <t>ห้างหุ้นส่วนจำกัด ตรีอุดม</t>
  </si>
  <si>
    <t>ราคาต่ำสุด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</si>
  <si>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</si>
  <si>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สรุปผลการดำเนินการจัดซื้อจัดจ้างปีงบประมาณ 2569</t>
  </si>
  <si>
    <t>ฝ่ายออแบบระบบผลิตส่งน้ำและงานโยธา</t>
  </si>
  <si>
    <t>วงเงินที่จะซื้อหรือจ้าง</t>
  </si>
  <si>
    <t>เดือนกันยายน 2567</t>
  </si>
  <si>
    <t>DRUM OKI MB472f จำนวน 1 กล่อง</t>
  </si>
  <si>
    <t>เจาะจง</t>
  </si>
  <si>
    <t>ห้างหุ้นส่วนจำกัด ยูเนี่ยน ปริ้นท์ (สำนักงานใหญ่)</t>
  </si>
  <si>
    <t>มีความเชี่ยวชาญ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</si>
  <si>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</si>
  <si>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</si>
  <si>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</si>
  <si>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t>ฝตจ  129 / 2569   วันที่ 29 มิถุนายน 2569</t>
  </si>
  <si>
    <t>สรุปผลการดำเนินการจัดซื้อจัดจ้างในรอบเดือน มิถุนายน 2569</t>
  </si>
  <si>
    <t>ฝ่ายตรวจจ่าย การประปานครหลวง</t>
  </si>
  <si>
    <t>วันที่ 29 เดือน มิถุนายน พ.ศ. 2569</t>
  </si>
  <si>
    <t>1</t>
  </si>
  <si>
    <t xml:space="preserve"> จัดซื้อวัสดุสำนักงาน</t>
  </si>
  <si>
    <t>4,665.00</t>
  </si>
  <si>
    <t>ห้างหุ้นส่วนจำกัด ยูเนี่ยนปริ้นท์ สำนักงานใหญ่</t>
  </si>
  <si>
    <t>บริษัท แสนสุคนธ์ จำกัด</t>
  </si>
  <si>
    <t>5,535.00</t>
  </si>
  <si>
    <t>ห้างหุ้นส่วนจำกัด บางพลีสเตชั่นเนอรี่</t>
  </si>
  <si>
    <t>5,590.00</t>
  </si>
  <si>
    <t xml:space="preserve"> จัดซื้อวัสดุคอมพิวเตอร์</t>
  </si>
  <si>
    <t>บริษัท เอ็น.เอส. โทเนอร์ อินเตอร์เนชั่นแนล จก.</t>
  </si>
  <si>
    <t>35,900.00</t>
  </si>
  <si>
    <t>37,120.00</t>
  </si>
  <si>
    <t>สรุปผลการดำเนินการจัดซื้อจัดจ้างในรอบเดือน.....มิถุนายน...2569.....</t>
  </si>
  <si>
    <t>ฝ่ายสื่อสารองค์กร...การประปานครหลวง</t>
  </si>
  <si>
    <t>วันที่ ....29.... เดือน..มิถุนายน....พ.ศ..2569.........</t>
  </si>
  <si>
    <t xml:space="preserve">  วงเงินงบประมาณ   ที่จะซื้อ/จ้าง</t>
  </si>
  <si>
    <t>จ้างจัดนิทรรศการของการประปานครหลวงในงาน</t>
  </si>
  <si>
    <t>232,906.90</t>
  </si>
  <si>
    <t>บริษัท สถานีการพิมพ์ จำกัด (สำนักงานใหญ่)</t>
  </si>
  <si>
    <t>ราคาเหมาะสม</t>
  </si>
  <si>
    <t>3300075545/16.06.2026</t>
  </si>
  <si>
    <t>จ้างผลิตสปอตประชาสัมพันธ์ทางวิทยุของการประปานครหลวง</t>
  </si>
  <si>
    <t>150,000.00</t>
  </si>
  <si>
    <t xml:space="preserve"> บริษัท ทำดี 2022 จำกัด (สำนักงานใหญ่
</t>
  </si>
  <si>
    <t>บริษัท ทำดี 2022 จำกัด (สำนักงานใหญ่</t>
  </si>
  <si>
    <t>3300075493/22.06.2026</t>
  </si>
  <si>
    <t>หน่วยงาน ส่วนเลขานุการ รองผู้ว่าการ (วิศวกรรม)</t>
  </si>
  <si>
    <t>วันที่ 28 เดือนมิถุนายน พ.ศ.2569</t>
  </si>
  <si>
    <t>ไม่มีการจัดซื้อจัดจ้างในรอบเดือนนี้</t>
  </si>
  <si>
    <t>สรุปผลการดำเนินการจัดซื้อจัดจ้างในรอบเดือน</t>
  </si>
  <si>
    <t xml:space="preserve"> ผู้ช่วยผู้ว่าการ (บริหาร)</t>
  </si>
  <si>
    <t>เดือน มิถุนายน พ.ศ.2569</t>
  </si>
  <si>
    <t>ไม่มีการจัดซื้อจัดจ้าง</t>
  </si>
  <si>
    <t>รองผู้ว่าการ (แผนและพัฒนา) การประปานครหลวง</t>
  </si>
  <si>
    <t>วันที่  1 เดือน กรกฎาคม พ.ศ 2569</t>
  </si>
  <si>
    <t>จัดจ้างทำตรายาง</t>
  </si>
  <si>
    <t>หลวิชัยตรายาง</t>
  </si>
  <si>
    <t xml:space="preserve"> ราคาเหมาะสมและคุณภาพดี </t>
  </si>
  <si>
    <t>สำนักงานประปาสาขาสุขสวัสดิ์ การประปานครหลวง</t>
  </si>
  <si>
    <t>วันที่  30  มิถุนายน  2569</t>
  </si>
  <si>
    <t>วงเงินงบประมาณ</t>
  </si>
  <si>
    <t>ที่จะซื้อหรือจ้าง</t>
  </si>
  <si>
    <t>รวม VAT</t>
  </si>
  <si>
    <t>ไม่รวม VAT</t>
  </si>
  <si>
    <t>วิธีประกวดราคา</t>
  </si>
  <si>
    <t xml:space="preserve">บริษัท อิษฎา วอเตอร์ซิสเต็มส์ จำกัด </t>
  </si>
  <si>
    <t xml:space="preserve">บริษัท โพสสิทีฟ เบเนฟิต จำกัด </t>
  </si>
  <si>
    <t>งานก่อสร้างวางท่อประปาและงานที่เกี่ยวข้อง งานรับจ้างงาน</t>
  </si>
  <si>
    <t>บริษัท ธนาชั้น การช่าง จำกัด</t>
  </si>
  <si>
    <t>ราคาที่เหมาะสม</t>
  </si>
  <si>
    <t>เลขที่ PO 3300075272</t>
  </si>
  <si>
    <t>บริเวณโครงการ ภูมิใจนิเวศน์ 7 โครงการ 2 ระยะ 3 ซอยวัดใหญ่ ถนนสุขสวัสดิ์</t>
  </si>
  <si>
    <t>วธ14-24-69</t>
  </si>
  <si>
    <t>ในพื้นที่สำนักงานประปาสาขาสุขสวัสดิ์</t>
  </si>
  <si>
    <t>ลงวันที่ 5 มิ.ย.2569</t>
  </si>
  <si>
    <t>งานก่อสร้างวางท่อประปาและงานที่เกี่ยวข้อง งานรับจ้างงานโครงการ</t>
  </si>
  <si>
    <t>ห้างหุ้นส่วนจำกัด ทิพย์นารา</t>
  </si>
  <si>
    <t>เลขที่ PO 3300075274</t>
  </si>
  <si>
    <t>ห้างหุ้นส่วนจำกัด สุวัฒนา คอนสตรัคชั่น</t>
  </si>
  <si>
    <t>งานก่อสร้างวางท่อประปาและงานที่เกี่ยวข้อง ด้านลดน้ำสูญเสีย</t>
  </si>
  <si>
    <t>บริษัท โอสิริ แอนด์ ซันส์ จำกัด</t>
  </si>
  <si>
    <t>เลขที่ PO 3300075473</t>
  </si>
  <si>
    <t>งานจ้างสำรวจจุดรั่วในระบบจ่ายน้ำ พื้นที่สำนักงานประปาสาขาสุขสวัสดิ์ในพื้นที่จังหวัดกรุงเทพมหานครและพื้นที่ภายใต้อิทธิพลการจ่ายน้ำของเครื่องสูบน้ำเพิ่มแรงดัน</t>
  </si>
  <si>
    <t xml:space="preserve">บริษัท อิษฎา วอเตอร์ซิสเต็มส์ จำกัด 
บริษัท โพสสิทีฟ เบเนฟิต จำกัด 
บริษัท ไฮโดร เอ็นจิเนียริ่ง จำกัด </t>
  </si>
  <si>
    <t xml:space="preserve">427,800 503,000 
590,470.19
</t>
  </si>
  <si>
    <t>เลขที่ PO 3300075526 
สร14-05-69 
ลงวันที่ 24 มิ.ย.2569</t>
  </si>
  <si>
    <t>งานจ้างสำรวจจุดรั่วในระบบจ่ายน้ำ พื้นที่สำนักงานประปาสาขาสุขสวัสดิ์ ในพื้นที่จังหวัดสมุทรปราการ</t>
  </si>
  <si>
    <t xml:space="preserve">บริษัท โพสสิทีฟ เบเนฟิต จำกัด 
บริษัท อิษฎา วอเตอร์ซิสเต็มส์ จำกัด </t>
  </si>
  <si>
    <t xml:space="preserve">444000 490000
</t>
  </si>
  <si>
    <t>เลขที่ PO 3300075418 
สร14-06-69 ลงวันที่ 17 มิ.ย.2569</t>
  </si>
  <si>
    <t xml:space="preserve">สรุปผลการดำเนินการจัดซื้อจัดจ้างในรอบเดือน </t>
  </si>
  <si>
    <t>ฝ่ายบริหารความรับผิดชอบต่อสังคม การประปานครหลวง</t>
  </si>
  <si>
    <t>วันที่ 1 ก.ค. 2569</t>
  </si>
  <si>
    <t>วงเงินงบประมาณที่จะซื้อ/จ้าง  (ไม่รวมภาษีมูลค่า เพิ่ม)</t>
  </si>
  <si>
    <t>ราคากลาง (บาท)(รวมภาษีมูลค่าเพิ่ม)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</si>
  <si>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</si>
  <si>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</si>
  <si>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-</t>
  </si>
  <si>
    <t>รองผู้ว่าการ (บริการด้านตะวันออก) การประปานครหลวง</t>
  </si>
  <si>
    <t>วันที่ 1 เดือน กรกฏาคม พ.ศ. 2569</t>
  </si>
  <si>
    <t xml:space="preserve"> งานที่จัดซื้อหรือจัดจ้าง</t>
  </si>
  <si>
    <t>วงเงินงบประมาณที่จะซื้อหรือจ้าง
(ไม่รวมภาษีมูลค่าเพิ่ม)</t>
  </si>
  <si>
    <t>ราคากลาง
(่รวมภาษีมูลค่าเพิ่ม)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</si>
  <si>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</si>
  <si>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</si>
  <si>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</si>
  <si>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ราคาที่เสนอ
(่รวมภาษีมูลค่าเพิ่ม)</t>
  </si>
  <si>
    <t>ราคาที่ตกลงซื้อหรือจ้าง
(่รวมภาษีมูลค่าเพิ่ม)</t>
  </si>
  <si>
    <t>-- ไม่มีการจัดซื้อจัดจ้าง --</t>
  </si>
  <si>
    <t xml:space="preserve">                            สรุปผลการดำเนินการจัดซื้อจัดจ้างในรอบเดือนมิถุนายน 2569</t>
  </si>
  <si>
    <t>แบบ สขร.1</t>
  </si>
  <si>
    <t>ฝ่ายมาตรวัดน้ำ</t>
  </si>
  <si>
    <t>วันที่ 1 มิถุนายน 2568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</si>
  <si>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</si>
  <si>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</si>
  <si>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</si>
  <si>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</si>
  <si>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</si>
  <si>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</si>
  <si>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</si>
  <si>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จ้างตรวจวัดและวิเคาะห์สภาวะการทำงาน เกี่ยวกับแสงสว่าง เสียง ความร้อน และสารเคมี</t>
  </si>
  <si>
    <t>บริษัท สแตค คอนซัลติ้ง จำกัด</t>
  </si>
  <si>
    <t>เสนอราคาต่ำสุดและเหมาะสมที่สุด</t>
  </si>
  <si>
    <t>PO 3300075464</t>
  </si>
  <si>
    <t>ลว. 19 มิถุนายน 2569</t>
  </si>
  <si>
    <t>บริษัท อาร์.แฮ้งค์ ซัพพลาย จำกัด</t>
  </si>
  <si>
    <t>PO 3300075478</t>
  </si>
  <si>
    <t>ลว. 22 มิถุนายน 2569</t>
  </si>
  <si>
    <t xml:space="preserve"> PO : 3300075534 /
 24 มิถุนายน 2569</t>
  </si>
  <si>
    <t xml:space="preserve"> PO : 3300075575 / 
26 มิถุนายน 2569</t>
  </si>
  <si>
    <t>รวก.(พ)112/2569
 ลว. 8 มิ.ย. 69</t>
  </si>
  <si>
    <t>โกลเด้น ทาวน์ สุขสวัสดิ์-พระราม3 ระยะ 6 ซอยสุขสวัสดิ์ 30 แยก 10 ถนนสุขสวัสดิ์ ในพื้นที่สำนักงานประปาสาขาสุขสวัสดิ์</t>
  </si>
  <si>
    <t>วธ14-26-69 
ลงวันที่ 5 มิ.ย.2569</t>
  </si>
  <si>
    <t>IV000009927 
ลงวันที่ 2 มิ.ย. 2569</t>
  </si>
  <si>
    <t>เลขที่ 3300075232 
ลงวันที่ 4 มิถุนายน 2569</t>
  </si>
  <si>
    <t>จ้างซ่อมเครื่องอัดอากาศ 
รหัสครุภัณฑ์ 1700013579</t>
  </si>
  <si>
    <t>หน่วยงาน สำนักงานประปาสาขาแม้นศรี</t>
  </si>
  <si>
    <t>วันที่ 30  เดือน มิถุนายน พ.ศ 2569</t>
  </si>
  <si>
    <t>งานจ้างปรับปรุงถอดเปลี่ยน ยก/ย้ายมาตร</t>
  </si>
  <si>
    <t>บริษัท เอ็น แอล พี วอเตอร์เวิร์คส์ จำกัด</t>
  </si>
  <si>
    <t>3300075378 / 15 มิ.ย. 69</t>
  </si>
  <si>
    <t>วัดน้ำ และงานที่เกี่ยวข้อง พื้นที่สำนักงาน</t>
  </si>
  <si>
    <t>ประปาสาขาแม้นศรี เลขที่ มบ06-02-69</t>
  </si>
  <si>
    <t>งานจัดซื้อวัสดุเกษตร</t>
  </si>
  <si>
    <t>บริษัท ทองกมล เซอร์วิส จำกัด</t>
  </si>
  <si>
    <t>3300075239 / 2 มิ.ย. 69</t>
  </si>
  <si>
    <t>งานจัดซื้อรางปลั๊กไฟ จำนวน 12 อัน</t>
  </si>
  <si>
    <t>บริษัท ออฟฟิศเมท (ไทย) จำกัด</t>
  </si>
  <si>
    <t>3300075426 / 18 มิ.ย.. 69</t>
  </si>
  <si>
    <t>งานจัดซื้อตลับหมึกเครื่องพิมพ์ จำนวน</t>
  </si>
  <si>
    <t>บริษัท ทรัพย์อรุณพง จำกัด</t>
  </si>
  <si>
    <t>3300075438 / 18 มิ.ย. 69</t>
  </si>
  <si>
    <t>1 รายการ ( 4 กล่อง)</t>
  </si>
  <si>
    <t>งานจ้างซ่อมแซมเครื่องผลิตน้ำดื่มระบบ RO</t>
  </si>
  <si>
    <t>บริษัท คีส์ วอเตอร์ จำกัด</t>
  </si>
  <si>
    <t>3300075428 / 18 มิ.ย. 69</t>
  </si>
  <si>
    <t xml:space="preserve">งานซื้อแบตเตอรี่เครื่องอ่านมาตรวัดน้ำมือถือ </t>
  </si>
  <si>
    <t>บริษัท เอสเคเอส แอดวานซ์ จำกัด</t>
  </si>
  <si>
    <t>3300075430 / 18 มิ.ย. 69</t>
  </si>
  <si>
    <t>(HandHeld) จำนวน 15 ก้อน</t>
  </si>
  <si>
    <t>งานจัดซื้อ Waste Toner จำนวน 1 รายการ</t>
  </si>
  <si>
    <t xml:space="preserve">ห้างหุ้นส่วนจำกัด ยูเนี่ยน ปริ้นท์ </t>
  </si>
  <si>
    <t>3300075462 / 19 มิ.ย. 69</t>
  </si>
  <si>
    <t>งานจัดจ้างทำตรายาง จำนวน 6 อัน</t>
  </si>
  <si>
    <t>3300075465 / 19 มิ.ย. 69</t>
  </si>
  <si>
    <t>งานจัดซื้อวัสดุไฟฟ้า</t>
  </si>
  <si>
    <t>ห้างหุ้นส่วนจำกัด ธาราเอ็นจิเนียริ่ง</t>
  </si>
  <si>
    <t>3300075581 / 26 มิ.ย. 69</t>
  </si>
  <si>
    <t xml:space="preserve">งานจัดจ้างซ่อมแซมรถบรรทุก </t>
  </si>
  <si>
    <t>ห้างหุ้นส่วนจำกัด อาร์.ดี.เซ็นเตอร์</t>
  </si>
  <si>
    <t>3300075606 / 30 มิ.ย. 69</t>
  </si>
  <si>
    <t>หมายเลขทะเบียน 99-0413</t>
  </si>
  <si>
    <t>สรุปผลการดำเนินการจัดซื้อจัดจ้างในรอบเดือน พฤษภาคม 2569</t>
  </si>
  <si>
    <t>หน่วยงาน ฝ่ายพัฒนาธุรกิจ</t>
  </si>
  <si>
    <t>วันที่  1 เดือน กรกฎาคม พ.ศ. 2569</t>
  </si>
  <si>
    <t>วงเงินงบประมาณที่จะซื้อ/จ้าง (ไม่รวมภาษีมูลค่าเพิ่ม)</t>
  </si>
  <si>
    <t>ราคากลาง (บาท) (รวมภาษีมูลค่าเพิ่ม)</t>
  </si>
  <si>
    <t>ซื้อวัสดุอุปกรณ์ประกอบการใช้งานปืนฉีดน้ำแรงดันสูง ที่ใช้สำหรับงานล้างถังพักน้ำ กรณี กปน. ดำเนินการเอง</t>
  </si>
  <si>
    <t>บริษัท คาร์เชอร์ รีเทล จำกัด</t>
  </si>
  <si>
    <t>ตามมาตรา 6(2) (ข)</t>
  </si>
  <si>
    <t>จ้างจัดทำ Backdrop และโต๊ะเคาน์เตอร์ จำนวน 2 รายการ</t>
  </si>
  <si>
    <t>บริษัท ดิสเพลย์ กูรู จำกัด</t>
  </si>
  <si>
    <t>จ้างจัดทำ Roll Up จำนวน 6 รายการ</t>
  </si>
  <si>
    <t>บริษัท ดับเบิ้ลยู อินสไปร์ แบงคอก จำกัด
(สำนักงานใหญ่)</t>
  </si>
  <si>
    <t>เลขที่ 3300075295 
ลงวันที่ 8 มิถุนายน 2569</t>
  </si>
  <si>
    <t>เลขที่ 3300075366 
ลงวันที่ 15 มิถุนายน 2569</t>
  </si>
  <si>
    <t>เลขที่ 3300075472 
ลงวันที่ 22 มิถุนายน 2569</t>
  </si>
  <si>
    <t>สรุปผลการดำเนินการจัดซื้อจัดจ้างในรอบเดือน มิถุนายน พ.ศ. 2569</t>
  </si>
  <si>
    <t>สำนักงานประปาสาขาตากสิน การประปานครหลวง</t>
  </si>
  <si>
    <t>วันที่ 1 - 30 มิถุนายน พ.ศ. 2569</t>
  </si>
  <si>
    <t xml:space="preserve">จ้างทำป้ายต่าง ๆ ภายในสำนักงานประปาสาขาตากสิน และงานอื่น ๆ ที่เกี่ยวข้อง เลขที่ จท02-40-69  </t>
  </si>
  <si>
    <t xml:space="preserve">ห้างหุ้นส่วนจำกัด พารวย ครีเอชั่น </t>
  </si>
  <si>
    <t>ซื้อต้นไม้และปุ๋ย  เลขที่ ซท02-41-69 (ไม่มีภาษีมูลค่าเพิ่ม)</t>
  </si>
  <si>
    <t>จ้างซ่อมแซมผนังอาคาร 7 บริเวณจุดจ่ายน้ำดื่มสะอาดเดิม และงานอื่นๆ ที่เกี่ยวข้อง  เลขที่จท02-39-69</t>
  </si>
  <si>
    <t>บริษัท ไทคูนวณิชย์ จำกัด</t>
  </si>
  <si>
    <t>ซื้อดินปลูกต้นไม้ เลขที่ ซท02-45-69</t>
  </si>
  <si>
    <t xml:space="preserve">จัดซื้อกระดาษชำระ เลขที่ ซท02-44-69 </t>
  </si>
  <si>
    <t xml:space="preserve">บริษัท คงธนา เซอร์วิส จำกัด </t>
  </si>
  <si>
    <t xml:space="preserve">ซื้อหมึกพิมพ์และตลับลูกดรัมเครื่องพิมพ์ใบเสร็จรับเงิน เลขที่ ซท02-43-69 </t>
  </si>
  <si>
    <t xml:space="preserve">บริษัท ทรัพย์อรุณพง จำกัด </t>
  </si>
  <si>
    <t xml:space="preserve">ซื้อแบตเตอรี่สำหรับอุปกรณ์อ่านมาตรวัดน้ำมือถือ (Handheld) จำนวน 32 ก้อน ของสำนักงานประปาสาขาตากสิน เลขที่ ซท02-32-69 </t>
  </si>
  <si>
    <t xml:space="preserve">บริษัท เอสเคเอส แอดวานซ์ จำกัด </t>
  </si>
  <si>
    <t>เลขที่ 3300075311 
วันที่ 10/06/2569</t>
  </si>
  <si>
    <t>เลขที่ 3300075443 
วันที่  18/6/2569</t>
  </si>
  <si>
    <t>เลขที่ 3300075444 
วันที่  18/6/2569</t>
  </si>
  <si>
    <t>เลขที่ 3300075496 
วันที่  23/6/2569</t>
  </si>
  <si>
    <t>เลขที่ 3300075555 
วันที่ 25/06/2569</t>
  </si>
  <si>
    <t>เลขที่ 3300075566 
วันที่ 26/06/2569</t>
  </si>
  <si>
    <t>เลขที่ 3300075593 
วันที่ 29/06/2569</t>
  </si>
  <si>
    <t>งานก่อสร้างวางท่อจ่ายน้ำและท่อบริการ และงานที่เกี่ยวข้อง ด้านลดน้ำสูญเสีย พื้นที่สำนักงานประปาสาขาตากสิน เลขที่ ป02-17-69</t>
  </si>
  <si>
    <t>คัดเลือก</t>
  </si>
  <si>
    <t>ห้างหุ้นส่วนจำกัด เกื้ออุไร</t>
  </si>
  <si>
    <t xml:space="preserve">งานก่อสร้างวางท่อจ่ายน้ำและท่อบริการ และงานที่เกี่ยวข้อง ด้านลดน้ำสูญเสีย พื้นที่สำนักงานประปาสาขาตากสิน เลขที่ ป02-16-69 </t>
  </si>
  <si>
    <t>บริษัท โอสิริแอนด์ซันส์ จำกัด</t>
  </si>
  <si>
    <t>วิธีคัดเลือก</t>
  </si>
  <si>
    <t>เลขที่ 3300075574 
วันที่ 26/06/2569</t>
  </si>
  <si>
    <t>เลขที่ 3300075588 
วันที่ 29/06/2569</t>
  </si>
  <si>
    <t>บริษัท ดับเบิ้ลยู อินสไปร์ แบงคอก จำกัด (สำนักงานใหญ่)</t>
  </si>
  <si>
    <t>สรุปผลการดำเนินการจัดซื้อจัดจ้างในรอบเดือนมิถุนายน 2568</t>
  </si>
  <si>
    <t>ผู้ช่วยผู้ว่าการ (แผนและพัฒนา) การประปานครหลวง</t>
  </si>
  <si>
    <t>วันที่ 1 เดือน กรกฎาคม พ.ศ. 2568</t>
  </si>
  <si>
    <t>ฝ่ายโรงงานผลิตน้ำสามเสนและธนบุรี</t>
  </si>
  <si>
    <t>วันที่ 2 เดือน กรกฎาคม พ.ศ.2569</t>
  </si>
  <si>
    <t>วงเงินงบประมาณที่จะซื้อหรือจ้าง</t>
  </si>
  <si>
    <t>จ้างรื้อถอนโรงจอดรถขนาด 11 ช่อง ฝั่งถนนพระราม 6 โรงงานผลิตน้ำสามเสน</t>
  </si>
  <si>
    <t>นายวีระ วงศ์คำซาว</t>
  </si>
  <si>
    <t>ซื้อตะแกรงไฟเบอร์กล๊าสผิวกันลื่น FRP ขนาด 1,524x4,000 MM.</t>
  </si>
  <si>
    <t>หจก. ตรีอุดม</t>
  </si>
  <si>
    <t>ซื้อวัสดุคอมพิวเตอร์จำนวน 4 รายการ</t>
  </si>
  <si>
    <t>ซื้อวัสดุวิทยาศาสตร์</t>
  </si>
  <si>
    <t>บจก. พี.ที. เครื่องมือวิทย์</t>
  </si>
  <si>
    <t>PO 3300074942
10 มิ.ย. 69</t>
  </si>
  <si>
    <t>PO 3300075328
18 มิ.ย. 69</t>
  </si>
  <si>
    <t>PO 3300075369
19 มิ.ย. 69</t>
  </si>
  <si>
    <t>PO 3300075370
18 มิ.ย. 69</t>
  </si>
  <si>
    <t>ใช้วิธีเฉพาะเจาะจง</t>
  </si>
  <si>
    <t xml:space="preserve">สรุปผลการดำเนินการจัดซื้อจัดจ้างในรอบเดือน มิถุนายน 2569          </t>
  </si>
  <si>
    <t>ฝ่ายโรงงานผลิตน้ำบางเขน การประปานครหลวง</t>
  </si>
  <si>
    <t>วันที่ 1 กรกฎาคม 2569</t>
  </si>
  <si>
    <t xml:space="preserve"> ราคากลาง (บาท)</t>
  </si>
  <si>
    <t xml:space="preserve"> เลขที่และวันที่ของสัญญาหรือข้อตกลงในการซื้อ/จ้าง</t>
  </si>
  <si>
    <t xml:space="preserve">    ราคาที่ตกลง    ซื้อ/จ้าง (บาท)</t>
  </si>
  <si>
    <t>จ้างซ่อม Digital Power Meter
ที่ห้องควบคุมไฟฟ้า โรงกำจัดตะกอน โรงงานผลิตน้ำบางเขน</t>
  </si>
  <si>
    <t>1. บริษัท เอ.ที.89 เซอร์วิส จำกัด</t>
  </si>
  <si>
    <t>บริษัท เอ.ที.89 เซอร์วิส จำกัด</t>
  </si>
  <si>
    <t xml:space="preserve">  3300075237  วันที่ 2 มิ.ย. 69</t>
  </si>
  <si>
    <t>ตรงตาม</t>
  </si>
  <si>
    <t>คุณสมบัติ</t>
  </si>
  <si>
    <t>จ้างซ่อมท่อระบายน้ำล้าง ขนาด  เส้นผ่านศูนย์กลางขนาด 1500 มม. บริเวณบ่อพักหมายเลข 2 โรงงานผลิตน้ำบางเขน</t>
  </si>
  <si>
    <t>1. บริษัท ไกอา โปร ไดฟ์ จำกัด</t>
  </si>
  <si>
    <t>บริษัท ไกอา โปร ไดฟ์ จำกัด</t>
  </si>
  <si>
    <t xml:space="preserve">  3300075269  วันที่ 5 มิ.ย. 69</t>
  </si>
  <si>
    <t>ซื้อธงชาติไทย ธงอักษรพระนามาภิไธยย่อ ส.ท. และฉายาลักษณ์พระบรมราชินี</t>
  </si>
  <si>
    <t>1. ห้างหุ้นส่วนจำกัด ตรีอุดม</t>
  </si>
  <si>
    <t xml:space="preserve">  3300075270  วันที่ 5 มิ.ย. 69</t>
  </si>
  <si>
    <t>ซื้อวัสดุบำรุงรักษารถตัดหญ้าแบบนั่งขับและเครื่องตัดหญ้าแบบสายสะพาย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</si>
  <si>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</si>
  <si>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</si>
  <si>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3300075276  วันที่ 5 มิ.ย. 69</t>
  </si>
  <si>
    <t>ซื้อหมึกพิมพ์ ยี่ห้อ Fuji Xerox เครื่องพิมพ์ Laser ดำ ขนาด A4 พร้อม Scanner</t>
  </si>
  <si>
    <t xml:space="preserve">  3300075278  วันที่ 8 มิ.ย. 69</t>
  </si>
  <si>
    <t>ซื้อดรัม (Drum) สีดำ ยี่ห้อ Fuji Xerox เครื่องพิมพ์ Laser</t>
  </si>
  <si>
    <t xml:space="preserve">  3300075279  วันที่ 8 มิ.ย. 69</t>
  </si>
  <si>
    <t>ที่</t>
  </si>
  <si>
    <t xml:space="preserve">    ประเภทวิธี    ซื้อ/จ้าง</t>
  </si>
  <si>
    <t xml:space="preserve"> เลขที่และวันที่ของสัญญาหรือข้อตกลงในการซื้อหรือจ้าง</t>
  </si>
  <si>
    <t>ผู้เสนอราคา 1 ราย</t>
  </si>
  <si>
    <t xml:space="preserve">  3300075280  วันที่ 8 มิ.ย. 69</t>
  </si>
  <si>
    <t>จ้างตรวจสอบและบำรุงรักษา
ระบบดับเพลิงอัตโนมัติ
ภายในพื้นที่โรงงานผลิตน้ำบางเขน</t>
  </si>
  <si>
    <t>1. บริษัท อิมพีเรียลไฟร์เอ็นจิเนียริ่ง จำกัด</t>
  </si>
  <si>
    <t>บริษัท อิมพีเรียลไฟร์เอ็นจิเนียริ่ง จำกัด</t>
  </si>
  <si>
    <t xml:space="preserve">  3300075354  วันที่ 12 มิ.ย. 69</t>
  </si>
  <si>
    <t>จ้างซ่อมอุปกรณ์ระบบดับเพลิงอัตโนมัติด้วยก๊าซไนโตรเจน
และระบบดับเพลิงอัตโนมัติ
Fire Detec System</t>
  </si>
  <si>
    <t xml:space="preserve">  3300075355  วันที่ 12 มิ.ย. 69</t>
  </si>
  <si>
    <t>ซื้อวัสดุ อุปกรณ์สำหรับการปรับปรุง ซ่อมแซม บำรุงรักษาอุปกรณ์ ระบบไฟฟ้าและระบบแสงสว่าง</t>
  </si>
  <si>
    <t xml:space="preserve">  3300075358  วันที่ 12 มิ.ย. 69</t>
  </si>
  <si>
    <t>จ้างตรวจสอบและรับรองเอกสารประกอบการยื่นขออนุญาตขยายกิจการโรงงาน
ของโรงงานผลิตน้ำบางเขน</t>
  </si>
  <si>
    <t>1. บริษัท เค-ลิ้งค์ เอ็นจิเนียริ่ง จำกัด</t>
  </si>
  <si>
    <t>บริษัท เค-ลิ้งค์ เอ็นจิเนียริ่ง จำกัด</t>
  </si>
  <si>
    <t xml:space="preserve">  3300075361  วันที่ 12 มิ.ย. 69</t>
  </si>
  <si>
    <t>จ้างสูบตะกอนในระบบระบายน้ำ
โรงงานผลิตน้ำบางเขน</t>
  </si>
  <si>
    <t>1. บริษัท แฮนดี้แมน เดเวลลอปเม้นท์ กรุ๊ป จำกัด</t>
  </si>
  <si>
    <t xml:space="preserve"> บริษัท แฮนดี้แมน เดเวลลอปเม้นท์ กรุ๊ป จำกัด</t>
  </si>
  <si>
    <t xml:space="preserve">  3300075412  วันที่ 17 มิ.ย. 69</t>
  </si>
  <si>
    <t>ซื้อสารโพลิเมอร์ ชนิด AN 923 PWG : Anionic Polymer</t>
  </si>
  <si>
    <t>1. บริษัท เคมเทล คอร์ปอเรชั่น จำกัด</t>
  </si>
  <si>
    <t>บริษัท เคมเทล คอร์ปอเรชั่น จำกัด</t>
  </si>
  <si>
    <t xml:space="preserve">  3300075413  วันที่ 17 มิ.ย. 69</t>
  </si>
  <si>
    <t>ซื้อวัสดุวิทยาศาสตร์สำหรับห้องปฏิบัติการวิทยาศาสตร์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</si>
  <si>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</si>
  <si>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</si>
  <si>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3300075422  วันที่ 17 มิ.ย. 69</t>
  </si>
  <si>
    <t>1. บริษัท ฮัคค์ (ประเทศไทย) จำกัด</t>
  </si>
  <si>
    <t>บริษัท ฮัคค์ (ประเทศไทย) จำกัด</t>
  </si>
  <si>
    <t xml:space="preserve">  3300075423  วันที่ 17 มิ.ย. 69</t>
  </si>
  <si>
    <t>ซื้อพระรูปสมเด็จพระเจ้าลูกเธอ เจ้าฟ้าพัชรกิติยาภา และผ้าต่วน</t>
  </si>
  <si>
    <t xml:space="preserve">  3300075456  วันที่ 19 มิ.ย. 69</t>
  </si>
  <si>
    <t xml:space="preserve">ซื้ออุปกรณ์รองรับผงหมึกเสียจากเครื่องพิมพ์ Fuji Film -          รุ่น ApeosC325z </t>
  </si>
  <si>
    <t xml:space="preserve">  3300075468  วันที่ 19 มิ.ย. 69</t>
  </si>
  <si>
    <t>ซื้อทราย</t>
  </si>
  <si>
    <t xml:space="preserve">  3300075469  วันที่ 19 มิ.ย. 69</t>
  </si>
  <si>
    <t>จ้างปรับปรุงไฟกระพริบโซล่าเซลล์
Solar Cell ไฟกระพริบสีเหลือง 90LED 30cm สำหรับเดือนความปลอดภัย ไฟจราจร</t>
  </si>
  <si>
    <t>1. บริษัท จีพี เวิลด์ โซลูชั่น จำกัด</t>
  </si>
  <si>
    <t>บริษัท จีพี เวิลด์ โซลูชั่น จำกัด</t>
  </si>
  <si>
    <t xml:space="preserve">  3300075579  วันที่ 26 มิ.ย. 69</t>
  </si>
  <si>
    <t xml:space="preserve">                                         รวมเป็นเงินทั้งสิ้น</t>
  </si>
  <si>
    <t xml:space="preserve">          บาท</t>
  </si>
  <si>
    <t>ตรงตาม'คุณสมบัติ</t>
  </si>
  <si>
    <t>งานก่อสร้างวางท่อประปาและงานที่เกี่ยวข้อง งานขยายเขตการจำหน่ายน้ำข้าง ทบ.81/3 (ตรงข้ามซอยทองใบ)หมู่ 2 ซอยประชาอุทิศ 90 ถนนประชาอุทิศ</t>
  </si>
  <si>
    <t>เลขที่ PO 3300075292 
วข14-09-69 
ลงวันที่ 5 มิ.ย.2569</t>
  </si>
  <si>
    <t>ซอยสุขสวัสดิ์ 53 แยกซอยชุมชนหลังโรงเรียนบ้านบางจาก ถนนสุขสวัสดิ์ในพื้นที่สำนักงานประปาสาขาสุขสวัสดิ์</t>
  </si>
  <si>
    <t>ป14-29-69 
ลงวันที่ 22 มิ.ย.2569</t>
  </si>
  <si>
    <r>
      <t xml:space="preserve">สรุปผลการดำเนินการจัดซื้อจัดจ้างในรอบเดือน </t>
    </r>
    <r>
      <rPr>
        <b/>
        <sz val="16"/>
        <color rgb="FFFF0000"/>
        <rFont val="TH SarabunPSK"/>
        <family val="2"/>
      </rPr>
      <t xml:space="preserve">มิถุนายน </t>
    </r>
    <r>
      <rPr>
        <b/>
        <sz val="16"/>
        <rFont val="TH SarabunPSK"/>
        <family val="2"/>
      </rPr>
      <t>2569</t>
    </r>
  </si>
  <si>
    <t>ฝ่ายระบบส่งน้ำดิบ การประปานครหลวง</t>
  </si>
  <si>
    <r>
      <t xml:space="preserve">วันที่ </t>
    </r>
    <r>
      <rPr>
        <b/>
        <sz val="16"/>
        <color rgb="FFFF0000"/>
        <rFont val="TH SarabunPSK"/>
        <family val="2"/>
      </rPr>
      <t>1 กรกฎาคม</t>
    </r>
    <r>
      <rPr>
        <b/>
        <sz val="16"/>
        <rFont val="TH SarabunPSK"/>
        <family val="2"/>
      </rPr>
      <t xml:space="preserve"> 2569</t>
    </r>
  </si>
  <si>
    <t>ซื้อวัสดุอุปกรณ์ซ่อมแซมห้องน้ำชาย-หญิง อาคารสถานีสูบน้ำดิบบางเลน จำนวน 16 รายการ</t>
  </si>
  <si>
    <t>เลขที่ 3300075503 
ลงวันที่ 24 มิถุนายน 2569</t>
  </si>
  <si>
    <t xml:space="preserve">แบบ สขร.1 </t>
  </si>
  <si>
    <t>สำนักงานประปาสาขาสมุทรปราการ การประปานครหลวง</t>
  </si>
  <si>
    <t>วันที่  1 กรกฎาคม  2569</t>
  </si>
  <si>
    <t>วงเงินงบประมาณที่จะซื้อหรือจ้าง (บาท) *</t>
  </si>
  <si>
    <t xml:space="preserve">  วิธีซื้อ /จ้าง</t>
  </si>
  <si>
    <t>ผู้ได้รับการคัดเลือก และราคาที่ตกลงซื้อ/จ้าง</t>
  </si>
  <si>
    <t>เลขที่และวันที่ของสัญญาในการซื้อหรือจ้าง</t>
  </si>
  <si>
    <t>งานวางท่อประปาขยายเขตการจำหน่ายน้ำและงานที่เกี่ยวข้อง โครงการ บ้านมั่นคงสหกรณ์เคหสถานชุมชนฟ้าประทาน จำกัด 
ถ.สุขุมวิท ต.บางปู เลขที่ วข17-03-69 โดยวิธีเฉพาะเจาะจง</t>
  </si>
  <si>
    <t>ห้างหุ้นส่วนจำกัด สวนสนการช่าง</t>
  </si>
  <si>
    <t xml:space="preserve">เลขที่ 3300075236
วันที่ 2 มิถุนายน 2569
วข17-03-69
</t>
  </si>
  <si>
    <t>งานสำรวจหาจุดรั่วในระบบจ่ายน้ำ พื้นที่สำนักงานประปาสาขาสมุทรปราการ (โซน 01-07) เลขที่ สร17-03-69 โดยวิธีเฉพาะเจาะจง</t>
  </si>
  <si>
    <t>บริษัท เอสพี วอเตอร์ จำกัด</t>
  </si>
  <si>
    <t xml:space="preserve">เลขที่ 3300075257
วันที่ 4 มิถุนายน 2569
สร17-03-69
</t>
  </si>
  <si>
    <t>ซื้อหมึกเครื่องพิมพ์ เลขที่ ซท17-03-69 โดยวิธีเฉพาะเจาะจง</t>
  </si>
  <si>
    <t>บริษัท ทีเอ็นเอ็มซี จำกัด</t>
  </si>
  <si>
    <t>เลขที่ 3300075267
วันที่ 5 มิถุนายน 2569
ซท17-03-69</t>
  </si>
  <si>
    <t>งานก่อสร้างวางท่อประปาและงานที่เกี่ยวข้อง โครงการ ภัสสร เทพารักษ์-บางนา (PS74) (เฟสที่ 12) ต.บางปลา และโครงการ 
เอสต้า ทาวน์โฮม เทพารักษ์ 2 เฟส 2.0 ต.เทพารักษ์ 
เลขที่ วธ17-39-69 โดยวิธีเฉพาะเจาะจง</t>
  </si>
  <si>
    <t>บริษัท พี.พีค.ไทยเอ็นจิเนียริ่งจำกัด</t>
  </si>
  <si>
    <t>เลขที่ 3300075367
วันที่ 15 มิถุนายน 2569
วธ17-39-69</t>
  </si>
  <si>
    <t>ซื้อหมึกเครื่องพิมพ์ Tally เลขที่ ซท17-04-69 โดยวิธีเฉพาะเจาะจง</t>
  </si>
  <si>
    <t>บริษัท สินอำพัน คอมพิวเตอร์ จำกัด</t>
  </si>
  <si>
    <t>เลขที่ 3300075372
วันที่ 15 มิถุนายน 2569
ซท17-04-69</t>
  </si>
  <si>
    <t>จ้างซ่อมบำรุงรักษาพร้อมเปลี่ยนอะไหล่รถบรรทุก 
เลขที่ จท17-11-69 โดยวิธีเฉพาะเจาะจง</t>
  </si>
  <si>
    <t>บริษัท เจ.อาร์ ไฟร์ไฟท์ติ้งแอนด์ซัพพลาย จำกัด</t>
  </si>
  <si>
    <t>เลขที่ 3300075434
วันที่ 18 มิถุนายน 2569
จท17-11-69</t>
  </si>
  <si>
    <t>งานผลิตสื่อประชาสัมพันธ์สำหรับลูกค้าและการขอรับรองมาตรฐานศูนย์ราชการสะดวก สำนักงานประปาสาขาสมุทรปราการ 
เลขที่ จท17-08-69 โดยวิธีเฉพาะเจาะจง</t>
  </si>
  <si>
    <t>นายสันติสุข อุดมประสิทธิ์</t>
  </si>
  <si>
    <t>เลขที่ 3300075435
วันที่ 18 มิถุนายน 2569
จท17-08-69</t>
  </si>
  <si>
    <t>งานก่อสร้างวางท่อประปาและงานที่เกี่ยวข้อง โครงการ บริเวณซอยทรัพย์บุญชัย 28 ถ.ทรัพย์พัฒนา ต.บางเมือง และโครงการ AVE 
บางนา - สุขุมวิท เฟสที่ 4.0 ต.บางพลีใหญ่ เลขที่ วธ17-40-69
 โดยวิธีเฉพาะเจาะจง</t>
  </si>
  <si>
    <t>บริษัท เซน เทค (โกลบอล) จำกัด</t>
  </si>
  <si>
    <t>เลขที่ 3300075454
วันที่ 19 มิถุนายน 2569
วธ17-40-69</t>
  </si>
  <si>
    <t>ซื้อวัสดุสำนักงาน เลขที่ ซท17-06-69 โดยวิธีเฉพาะเจาะจง</t>
  </si>
  <si>
    <t>ห้างหุ้นส่วนจำกัด พัฒนากิจซัพพลายส์ (2018)</t>
  </si>
  <si>
    <t>เลขที่ 3300075476
วันที่ 22 มิถุนายน 2569
ซท17-06-69</t>
  </si>
  <si>
    <t>ซื้อวัสดุไฟฟ้า เลขที่ ซท17-07-69 โดยวิธีเฉพาะเจาะจง</t>
  </si>
  <si>
    <t>บริษัท ลอฟท์ เอเชีย จำกัด</t>
  </si>
  <si>
    <t>เลขที่ 3300075568
วันที่ 26 มิถุนายน 2569
ซท17-07-69</t>
  </si>
  <si>
    <t>วิธี e-bidding</t>
  </si>
  <si>
    <t>เลขที่และวันที่ของสัญญาหรือ
ข้อตกลงในการซื้อหรือจ้าง</t>
  </si>
  <si>
    <t>e-bidding</t>
  </si>
  <si>
    <t>ห้างหุ้นส่วนจำกัด อิทธิสิทธิ์ </t>
  </si>
  <si>
    <t>เลขที่ 3300075255
วันที่ 4 มิถุนายน 2569
ป17-09-69</t>
  </si>
  <si>
    <t>ห้างหุ้นส่วนจำกัด ชัยอนันต์การช่าง</t>
  </si>
  <si>
    <t>บริษัท บี เทรดดิ้ง จำกัด </t>
  </si>
  <si>
    <t>เลขที่ 3300075344
วันที่ 12 มิถุนายน 2569
ป17-05-69</t>
  </si>
  <si>
    <t>บริษัท ณัฐวรรณวอเตอร์ไปป์ จำกัด</t>
  </si>
  <si>
    <t>งานวางท่อประปาและงานที่เกี่ยวข้อง ด้านลดน้ำสูญเสีย พื้นที่
สำนักงานประปาสาขาสมุทรปราการ ชุดที่ 6/2569 
เลขที่ ป17-06-69 ด้วยวิธีประกวดราคาอิเล็กทรอนิกส์ (e-bidding)</t>
  </si>
  <si>
    <t>บริษัท สุทธิพร การโยธา จำกัด</t>
  </si>
  <si>
    <t>เลขที่ 3300075374
วันที่ 15 มิถุนายน 2569
ป17-06-69</t>
  </si>
  <si>
    <t>งานวางท่อประปาและงานที่เกี่ยวข้อง ด้านลดน้ำสูญเสีย พื้นที่สำนักงานประปาสาขาสมุทรปราการ ชุดที่ 9/2569 เลขที่ ป17-09-69 ด้วยวิธีประกวดราคาอิเล็กทรอนิกส์ (e-bidding)</t>
  </si>
  <si>
    <t>งานวางท่อประปาและงานที่เกี่ยวข้อง ด้านลดน้ำสูญเสีย พื้นที่สำนักงานประปาสาขาสมุทรปราการ ชุดที่ 5/2569 เลขที่ ป17-05-69 ด้วยวิธีประกวดราคาอิเล็กทรอนิกส์ (e-bidding)</t>
  </si>
  <si>
    <t xml:space="preserve"> ฝ่ายสนับสนุนงานบริการ</t>
  </si>
  <si>
    <t>วันที่  2 กรกฎาคม 2569</t>
  </si>
  <si>
    <t>งานตรวจสอบระบบเครื่องสูบน้ำสำหรับงานล้างถังพักน้ำ และงานที่เกี่ยวข้อง เล่ม 3 พื้นที่ 01, 02, 03, 07, 09, 017 และ 021 สัญญาเลขที่ กสป.09(2569)</t>
  </si>
  <si>
    <t>บริษัท คงสงวนเอ็นจิเนียริ่ง (1993) จำกัด</t>
  </si>
  <si>
    <t>เนื่องจากบริษัทฯมีความพร้อม และมีประสบการณ์เป็นอย่างดี</t>
  </si>
  <si>
    <t>3300075248
4 มิถุนายน 2569</t>
  </si>
  <si>
    <t>งานวางท่อประปา และงานที่เกี่ยวข้อง บริเวณซอยบรมราชชนนี 121 พื้นที่ 08 สัญญาเลขที่ กสป.06(2569)</t>
  </si>
  <si>
    <t>3300075324
11 มิถุนายน 2569</t>
  </si>
  <si>
    <t>งานวางท่อประปา และงานที่เกี่ยวข้อง บริเวณใกล้ซอยวัดประชาระบือธรรม พื้นที่ 013 สัญญาเลขที่ กสป.07(2569)</t>
  </si>
  <si>
    <t>3300075333
11 มิถุนายน 2569</t>
  </si>
  <si>
    <t>ฝ่ายบริการกลาง</t>
  </si>
  <si>
    <t>วงเงินงบประมาณ
ที่จะซื้อ/จ้าง</t>
  </si>
  <si>
    <t>ราคากลาง
(บาท)</t>
  </si>
  <si>
    <t>ราคาที่เสนอ
(บาท)</t>
  </si>
  <si>
    <t>ราคาที่ตกลง
ซื้อ/จ้าง (บาท)</t>
  </si>
  <si>
    <t>จ้างซ่อมแซมระบบกล้องโทรทัศน์วงจรปิด CCTV</t>
  </si>
  <si>
    <t>ห้างหุ้นส่วนจำกัด แอล.อี.ดี.เอฟโวลูชั่น</t>
  </si>
  <si>
    <t>02.06.2026</t>
  </si>
  <si>
    <t>จ้างซ่อมแซมระบบเสียงการประชุมระบบ Digital ห้องประชุมปิยราษฎร์</t>
  </si>
  <si>
    <t>จ้างเปลี่ยนอะไหล่ลิฟต์ อาคารสุทธิธารากร</t>
  </si>
  <si>
    <t>บริษัท อี ซี จี คอร์ปอเรชั่น จำกัด</t>
  </si>
  <si>
    <t>08.06.2026</t>
  </si>
  <si>
    <t>ซื้อวัสดุและอุปกรณ์สำหรับประดับตกแต่งสวนหย่อมระหว่าง อาคารสุทธิธารากรและอาคารสุทธิอุทกากร</t>
  </si>
  <si>
    <t>บริษัท จ.จิรัฐิการ จำกัด</t>
  </si>
  <si>
    <t>12.06.2026</t>
  </si>
  <si>
    <t>จ้างซ่อม Submersible Pump ติดตั้งใช้งานที่อาคารสุทธิอุทกากร</t>
  </si>
  <si>
    <t>บริษัท บีอาร์เอส พาร์ท เซอร์วิส จำกัด</t>
  </si>
  <si>
    <t>14.05.2026</t>
  </si>
  <si>
    <t>จ้างเหมาดูแลและบำรุงรักษาระบบไฟฟ้าเชิงป้องกัน MV/LV switchboard 
ประจำปี 2569</t>
  </si>
  <si>
    <t>บริษัท เทรชเชอร์ ริช จำกัด</t>
  </si>
  <si>
    <t>15.06.2026</t>
  </si>
  <si>
    <t>จ้างปรับปรุงห้องน้ำอาคารอเนกประสงค์ พร้อมงานที่เกี่ยวข้อง</t>
  </si>
  <si>
    <t>ห้างหุ้นส่วนจำกัด 33พาวเวอร์เฟรม</t>
  </si>
  <si>
    <t>จ้างบำรุงรักษาและทำความสะอาดระบบพัดลมไอน้ำบริเวณลานอเนกประสงค์</t>
  </si>
  <si>
    <t>บริษัท มาสเตอร์คูล อินเตอร์เนชั่นแนล ซีแอล จำกัด</t>
  </si>
  <si>
    <t>16.06.2026</t>
  </si>
  <si>
    <t>สำนักงานประปาสาขาสุขุมวิท</t>
  </si>
  <si>
    <t>งานจัดซื้อจัดจ้าง</t>
  </si>
  <si>
    <t>วงเงินงบประมาณที่จะซื้อ/จ้าง
(รวมภาษีมูลค่าเพิ่ม)
(บาท)</t>
  </si>
  <si>
    <t>ราคากลาง
(รวมภาษีมูลค่าเพิ่ม)
(บาท)</t>
  </si>
  <si>
    <t>ราคาที่เสนอ
(รวมภาษีมูลค่าเพิ่ม)
(บาท)</t>
  </si>
  <si>
    <t>ราคาที่ตกลงซื้อ/จ้าง
(รวมภาษีมูลค่าเพิ่ม)
(บาท)</t>
  </si>
  <si>
    <t>งานก่อสร้างวางท่อประปาและงานที่เกี่ยวข้อง</t>
  </si>
  <si>
    <t>ห้างหุ้นส่วนจำกัด ชลณัฏฐ์ การช่าง</t>
  </si>
  <si>
    <t>บริษัท เบฟเวอร์ จำกัด</t>
  </si>
  <si>
    <t xml:space="preserve">ซื้อแบตเตอรี่สำหรับอุปกรณ์อ่านมาตรวัดน้ำมือถือ (Handheld) </t>
  </si>
  <si>
    <t>บริษัท ควอเดล โซลูชั่น พริ้นติ้ง จำกัด</t>
  </si>
  <si>
    <t>บริษัท ทิมา คอนสตรัคชั่น จำกัด</t>
  </si>
  <si>
    <t>งานจ้างทำป้ายประชาสัมพันธ์</t>
  </si>
  <si>
    <t>ร้านหลวิชัย ตรายาง</t>
  </si>
  <si>
    <t>เลขที่ 3300075525</t>
  </si>
  <si>
    <t>ลงวันที่ 24 มิ.ย. 2569</t>
  </si>
  <si>
    <t>ซื้อวัสดุสำหรับเปลี่ยนตู้กดน้ำร้อน - น้ำเย็น จำนวน 10 รายการ</t>
  </si>
  <si>
    <t>รวมทั้งสิ้น</t>
  </si>
  <si>
    <t>บาท</t>
  </si>
  <si>
    <t xml:space="preserve">1. บริษัท โชควิไลทรัพย์ จำกัด </t>
  </si>
  <si>
    <t xml:space="preserve">ห้างหุ้นส่วนจำกัด สวนสนการช่าง </t>
  </si>
  <si>
    <t>เลขที่ ปป07-09-69</t>
  </si>
  <si>
    <t xml:space="preserve">ด้านปรับปรุงกำลังน้ำ บริเวณคลองพระโขนง (จาก ทบ.79 </t>
  </si>
  <si>
    <t>อิเล็กทรอนิกส์</t>
  </si>
  <si>
    <t>2.บริษัท ดี ลัคกี้ อินเตอร์ พริ้นติ้ง แอนด์ เซอร์วิส จำกัด</t>
  </si>
  <si>
    <t>ลงวันที่ 11 มิ.ย. 2569</t>
  </si>
  <si>
    <t xml:space="preserve">ถึง คลองหัวหมาก) แขวงสวนหลวง เขตสวนหลวง </t>
  </si>
  <si>
    <t xml:space="preserve">3.ห้างหุ้นส่วนจำกัด สวนสนการช่าง </t>
  </si>
  <si>
    <t>กรุงเทพมหานคร</t>
  </si>
  <si>
    <t>4.บริษัท บี เทรดดิ้ง จำกัด</t>
  </si>
  <si>
    <t>แบบเลขที่ 07-01-068-69</t>
  </si>
  <si>
    <t xml:space="preserve">1.บริษัท สุทธิพร การโยธา จำกัด </t>
  </si>
  <si>
    <t xml:space="preserve">บริษัท สุทธิพร การโยธา จำกัด </t>
  </si>
  <si>
    <t>เลขที่ ป07-11-69</t>
  </si>
  <si>
    <t xml:space="preserve">ด้านลดน้ำสูญเสีย ซอยนภาศัพท์ แยก 4 และ  </t>
  </si>
  <si>
    <t xml:space="preserve">2.บริษัท ทีดับบลิว แอนด์ เอส บิวเดอร์ จำกัด </t>
  </si>
  <si>
    <t>ลงวันที่ 23 มิ.ย. 2569</t>
  </si>
  <si>
    <t xml:space="preserve">ซอยนภาศัพท์ แยก 5 ซอยสุขุมวิท 36 (นภาศัพท์) </t>
  </si>
  <si>
    <t xml:space="preserve">3.บริษัท พี.บี.85 การช่าง จำกัด </t>
  </si>
  <si>
    <t xml:space="preserve">เขตคลองเตย และซอยแยกซอยสุขุมวิท 49/4 (อัครภัทร) </t>
  </si>
  <si>
    <t xml:space="preserve">4.บริษัท บิลดิ้ง แคร์ จำกัด </t>
  </si>
  <si>
    <t>ถนนสุขุมวิท เขตวัฒนา</t>
  </si>
  <si>
    <t>งานก่อสร้างวางท่อประปาและงานที่เกี่ยวข้อง ด้านขยายเขตจำหน่ายน้ำ (รับจ้างงาน) บริเวณโครงการ PLENO พระราม9-กรุงเทพกรีฑา 4 (เฟส 2) ถนนกาญจนาภิเษก แขวงสะพานสูง เขตสะพานสูง กรุงเทพมหานคร แบบเลขที่ 07-06-023-69 เลขที่ วธ07-13-69</t>
  </si>
  <si>
    <t>เลขที่ 3300075259 
ลงวันที่ 4 มิ.ย. 69</t>
  </si>
  <si>
    <t>งานก่อสร้างวางท่อประปาและงานที่เกี่ยวข้อง ด้านขยายเขตจำหน่ายน้ำ (รับจ้างงาน) บริเวณโครงการ PLENO พระราม9-กรุงเทพกรีฑา 4 (เฟส 2) ถนนกาญจนาภิเษก แขวงสะพานสูง เขตสะพานสูง กรุงเทพมหานคร แบบเลขที่ 07-06-023-69 เลขที่ วธ07-13-69 (เฟส 5) ถนนวงแหวนรอบนอก (บางปะอิน-บางนา) แขวงประเวศ แบบเลขที่ 07-06-025-69 เลขที่ วธ07-14-69</t>
  </si>
  <si>
    <t>เลขที่ 3300075302
ลงวันที่ 9 มิ.ย. 69</t>
  </si>
  <si>
    <t>เลขที่ 3300075310
ลงวันที่ 9 มิ.ย. 2569</t>
  </si>
  <si>
    <t>เลขที่ 3300075393
ลงวันที่ 16 มิ.ย. 69</t>
  </si>
  <si>
    <t>วงเงินงบประมาณที่จะซ้อ/จ้าง (รวมภาษีมูลค่าเพิ่ม)
(บาท)</t>
  </si>
  <si>
    <t>ราคาที่เสนอ (รวมภาษีมูลค่าเพิ่ม)
(บาท)</t>
  </si>
  <si>
    <t>ราคาที่ตกลงซื้อ/จ้าง (รวมภาษีมูลค่าเพิ่ม)
(บาท)</t>
  </si>
  <si>
    <t>เลขที่ 3300075551
ลงวันที่ 25 มิ.ย. 2569</t>
  </si>
  <si>
    <t>บริษัท สยามคูลเลอร์ มาร์ท
แอนด์ เซอร์วิส จากัด</t>
  </si>
  <si>
    <t>งานก่อสร้างวางท่อประปาและงานที่เกี่ยวข้อง ด้านลดน้ำสูญเสีย ริมคลองพระโขนง (ชุมชนอัลกุ๊บรอ) แขวงสวนหลวง เขตสวนหลวง กรุงเทพมหานคร แบบเลขที่ 07-01-075-69 เลขที่ ป07-15-69</t>
  </si>
  <si>
    <t>สรุปผลการดำเนินการจัดซื้อจัดจ้างในรอบเดือน มิถุนายน พ.ศ.2569</t>
  </si>
  <si>
    <t>สำนักงานประปาสาขาสุวรรณภูมิ</t>
  </si>
  <si>
    <t>โดยวิธีเฉพาะเจาะจง</t>
  </si>
  <si>
    <t>งานที่จัดซื้อหรือจัดจ้าง</t>
  </si>
  <si>
    <t>วงเงินงบประมาณที่จะซื้อหรือจ้าง 
(ไม่รวมvat)</t>
  </si>
  <si>
    <t>ราคากลาง(รวมvat)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</si>
  <si>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</si>
  <si>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</si>
  <si>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ราคาที่เสนอ(รวมvat) (บาท)</t>
  </si>
  <si>
    <t>ราคาที่ตกลงซื้อ/จ้าง(ไม่รวมvat) (บาท)</t>
  </si>
  <si>
    <t>ราคาที่ตกลงซื้อ/จ้าง(รวมvat) (บาท)</t>
  </si>
  <si>
    <t>จ้างซ่อมบำรุงชุดเท้าเบรก H/N (แท้) ทั้งชุด และแหวนวาล์วขาเบรก (แท้) รถบรรทุกน้ำ ทะเบียน 52-4261 กทม.</t>
  </si>
  <si>
    <t>นางสาววันดี  พุฒวันเพ็ญ</t>
  </si>
  <si>
    <t>งานก่อสร้างวางท่อประปาและงานที่เกี่ยวข้อง เพื่อวางท่อประปาเอกชน โครงการ เวนิว ไอดี มอเตอร์เวย์-พระราม9 (VIND-MPR9) เฟส 4.0 แขวงคลองสองต้นนุ่น เขตลาดกระบัง กรุงเทพมหานคร พื้นที่สำนักงานประปาสาขาสุวรรณภูมิ</t>
  </si>
  <si>
    <t>หจก.ทรัพย์ไพศาล วอเตอร์</t>
  </si>
  <si>
    <t>งานก่อสร้างวางท่อประปาและงานที่เกี่ยวข้อง เพื่อวางท่อประปาเอกชน งานติดตั้งหัวดับเพลิง จำนวน 1 งาน 2 เส้นทาง บริเวณโฉนดเลขที่ 71849 และโฉนดเลขที่ 54705 ตำบลบางพลีใหญ่ อำเภอบางพลี จังหวัดสมุทรปราการ พื้นที่สำนักงานประปาสาขาสุวรรณภูมิ</t>
  </si>
  <si>
    <t>บจก.บีเอ็นเอ็น การช่าง</t>
  </si>
  <si>
    <t>งานก่อสร้างวางท่อประปาและงานที่เกี่ยวข้อง เพื่องานวางท่อประปาเอกชน บริเวณโครงการ อณาสิริ รามคำแหง เฟส 5.0 แขวงคลองสองต้นนุ่น เขตลาดกระบัง กรุงเทพมหานคร พื้นที่สำนักงานประปาสาขาสุวรรณภูมิ</t>
  </si>
  <si>
    <t>หจก. ธ.เจริญผล 2024 คอนสตรัคชั่น</t>
  </si>
  <si>
    <t>งานก่อสร้างวางท่อประปาและงานที่เกี่ยวข้อง เพื่อวางท่อประปาปรับปรุงกำลังน้ำร่วม อบต. บางพลีใหญ่ บริเวณซอยทรงบัณฑิตย์ หมู่ที่ 11 ตำบลบางพลีใหญ่ อำเภอบางพลี จังหวัดสมุทรปราการ พื้นที่สำนักงานประปาสาขาสุวรรณภูมิ</t>
  </si>
  <si>
    <t>บจก.บุญพิศลย์การช่าง</t>
  </si>
  <si>
    <t>งานก่อสร้างวางท่อประปา และงานที่เกี่ยวข้อง  เพื่อวางท่อประปาปรับปรุงกำลังน้ำร่วม อบต. บางพลีใหญ่ บริเวณซอยกฤษณะเศรณี 1/1 หมู่ที่ 11 ตำบลบางพลีใหญ่ อำเภอบางพลี จังหวัดสมุทรปราการ พื้นที่สำนักงานประปาสาขาสุวรรณภูมิ</t>
  </si>
  <si>
    <t>หจก.สวนสนการช่าง</t>
  </si>
  <si>
    <t>งานก่อสร้างวางท่อประปาและงานที่เกี่ยวข้อง เพื่อวางท่อประปาขยายเขตจำหน่ายน้ำ บริเวณแยกแอดำ ซอยทับยาว 4 ใต้ แขวงขุมทอง เขตลาดกระบัง กรุงเทพมหานคร พื้นที่สำนักงานประปาสาขาสุวรรณภูมิ</t>
  </si>
  <si>
    <t>บจก.เจริญพาณิชย์การช่าง</t>
  </si>
  <si>
    <t>งานก่อสร้างวางท่อประปาและงานที่เกี่ยวข้อง เพื่อวางท่อขยายเขตจำหน่ายน้ำ บริเวณซอยคุ้มเกล้า 42 ถนนคุ้มเกล้า แขวงลำปลาทิว เขตลาดกระบัง กรุงเทพมหานคร พื้นที่สำนักงานประปาสาขาสุวรรณภูมิ</t>
  </si>
  <si>
    <t>บจก.พีเอ็น คอร์ปอเรชั่น</t>
  </si>
  <si>
    <t>งานก่อสร้างวางท่อประปาและงานที่เกี่ยวข้อง เพื่อวางท่อประปาเอกชน บริเวณ โครงการ บางกอก บูเลอวาร์ด บางนา กม.12 (BB-BNKM12) เฟส 3.0 ตำบลบางพลีใหญ่ อำเภอบางพลี จังหวัดสมุทรปราการ พื้นที่สำนักงานประปาสาขาสุวรรณภูมิ</t>
  </si>
  <si>
    <t>บจก.น่านเหนือ ก่อสร้าง</t>
  </si>
  <si>
    <t xml:space="preserve">เลขที่ PO 3300075243
ลงวันที่ 2/6/2569
</t>
  </si>
  <si>
    <t xml:space="preserve">เลขที่ วธ55-36-69
ลงวันที่ 12/6/2569
</t>
  </si>
  <si>
    <t xml:space="preserve">เลขที่ วธ55-38-69
ลงวันที่ 15/6/2569
</t>
  </si>
  <si>
    <t xml:space="preserve">เลขที่ วธ55-37-69
ลงวันที่ 18/6/2569
</t>
  </si>
  <si>
    <t xml:space="preserve">เลขที่ ปป55-29-69
ลงวันที่ 18/6/2569
</t>
  </si>
  <si>
    <t xml:space="preserve">เลขที่ ปป55-28-69
ลงวันที่ 23/6/2569
</t>
  </si>
  <si>
    <t xml:space="preserve">เลขที่ วข55-05-69
ลงวันที่ 23/6/2569
</t>
  </si>
  <si>
    <t xml:space="preserve">เลขที่ วข55-04-69
ลงวันที่ 26/6/2569
</t>
  </si>
  <si>
    <t>เลขที่ วธ55-39-69
ลงวันที่ 30/6/2569</t>
  </si>
  <si>
    <t>หน่วยงาน กองความปลอดภัย สวัสดิภาพและอาชีวอนามัย (กปช.รวก.(บ))</t>
  </si>
  <si>
    <t>วันที่  30  เดือน มิถุนายน พ.ศ 2569</t>
  </si>
  <si>
    <t xml:space="preserve">งานจ้างทำป้ายคำประกาศสิทธิและหน้าที่ของนายจ้างและลูกจ้าง </t>
  </si>
  <si>
    <t xml:space="preserve">1. ห้างหุ้นส่วนจำกัดระวิไซน์
</t>
  </si>
  <si>
    <t>ห้างหุ้นส่วนจำกัดระวิไซน์</t>
  </si>
  <si>
    <t>2. บริษัท เลิฟ แซ็ก เลเซอร์ สตูดิโอ จำกัด (สำนักงานใหญ่)</t>
  </si>
  <si>
    <t>3. ห้างหุ้นส่วนจำกัดไฮเจนเต้ ไซน์</t>
  </si>
  <si>
    <t>3300075521 
ลว.24 มิ.ย. 2569</t>
  </si>
  <si>
    <t>สำนักงานประปาสาขามหาสวัสดิ์ การประปานครหลวง</t>
  </si>
  <si>
    <t>วิธีประกาศเชิญชวนทั่วไป ด้วยวิธีประกวดราคาอิเล็กทรอนิกส์ (e-bidding)</t>
  </si>
  <si>
    <t>ผู้ได้รับการคัดเลือกและราคา</t>
  </si>
  <si>
    <t>เลขที่และวันที่ของสัญญาหรือข้อตกลง</t>
  </si>
  <si>
    <t>ในการซื้อหรือจ้าง</t>
  </si>
  <si>
    <t xml:space="preserve">จ้างก่อสร้างงานวางท่อเพื่อขยายเขตจำหน่ายน้ำ </t>
  </si>
  <si>
    <t>วิธีประกาศเชิญชวนทั่วไป 
ด้วยวิธีประกวดราคาอิเล็กทรอนิกส์ (e-bidding)</t>
  </si>
  <si>
    <t>หจก. พี สมาร์ท อินโนเวชั่น</t>
  </si>
  <si>
    <t>วข56-02-69 (PO. เลขที่ 3300075244)</t>
  </si>
  <si>
    <t xml:space="preserve">(แบบ OPEN END) ในพื้นที่สำนักงานประปาสาขามหาสวัสดิ์ </t>
  </si>
  <si>
    <t>หจก. สวนสนการช่าง</t>
  </si>
  <si>
    <t>ลงวันที่ 2 มิถุนายน 2569</t>
  </si>
  <si>
    <t>หจก. โสภณกาญจนกิจ</t>
  </si>
  <si>
    <t>บริษัท บีเอ็นเอ็น การช่าง จำกัด</t>
  </si>
  <si>
    <t>บริษัท สายน้ำ คอนสตรัคชั่น จำกัด</t>
  </si>
  <si>
    <t>บริษัท พี.บี.85 การช่าง จำกัด</t>
  </si>
  <si>
    <t>จ้างปรับปรุงท่อเพื่อลดน้ำสูญเสีย (แบบ OPEN END)</t>
  </si>
  <si>
    <t>หจก. สุพรรณเทพประทานพร</t>
  </si>
  <si>
    <t>ป56-06-69 (PO. เลขที่ 3300075405)</t>
  </si>
  <si>
    <t xml:space="preserve">พื้นที่สำนักงานประปาสาขามหาสวัสดิ์ </t>
  </si>
  <si>
    <t>หจก. ไทยเจริญ คอนสตรัคชั่น (1971)</t>
  </si>
  <si>
    <t>ลงวันที่ 17 มิถุนายน 2569</t>
  </si>
  <si>
    <t>ป56-07-69 (PO. เลขที่ 3300075419)</t>
  </si>
  <si>
    <t>หจก. วิศรุตรุ่งเรือง</t>
  </si>
  <si>
    <t>หจก. สุริยภัณฑ์ การช่าง</t>
  </si>
  <si>
    <t>ซื้อแบตเตอรรี่สำหรับอุปกรณ์อ่านมาตรวัดน้ำ มือถือ (Handheld)</t>
  </si>
  <si>
    <t>บริษัท ซีดีเอส เพาเวอร์ เทคโนโลยี จำกัด</t>
  </si>
  <si>
    <t>ซท56-05-69 (PO. เลขที่ 3300075569)
ลงวันที่ 26 มิถุนายน 2569</t>
  </si>
  <si>
    <t>รองผู้ว่าการ(เทคโนโลยีดิจิทัล) การประปานครหลวง</t>
  </si>
  <si>
    <t>วันที่ ........ เดือน.........พ.ศ...........</t>
  </si>
  <si>
    <t>ไม่มี</t>
  </si>
  <si>
    <t>หน่วยงาน ผู้ช่วยผู้ว่าการ (เทคโนโลยีดิจิทัล)</t>
  </si>
  <si>
    <t>ลำดับ</t>
  </si>
  <si>
    <t>0</t>
  </si>
  <si>
    <t>หน่วยงาน ฝ่ายโครงสร้างพื้นฐานเทคโนโลยีดิจิทัล</t>
  </si>
  <si>
    <t>จ้างปรับปรุงประสิทธิภาพตู้จัดเก็บอุปกรณ์เครือข่าย</t>
  </si>
  <si>
    <t>49,220.00</t>
  </si>
  <si>
    <t>สืบราคา</t>
  </si>
  <si>
    <t>บริษัท โอเพ่นซิส อินฟอเมชั่น โซลูชั่น จำกัด</t>
  </si>
  <si>
    <t>44,405.00</t>
  </si>
  <si>
    <t>3300075373 ลว.15 มิถุนายน 2569</t>
  </si>
  <si>
    <t>รวมเป็นเงิน</t>
  </si>
  <si>
    <t>ฝ่ายพัฒนาระบบงานดิจิทัล การประปานครหลวง</t>
  </si>
  <si>
    <t>วันที่ 30 มิถุนายน พ.ศ. 2569</t>
  </si>
  <si>
    <t>-ไม่มี-</t>
  </si>
  <si>
    <t>ฝ่ายยุทธศาสตร์และนวัตกรรมดิจิทัล</t>
  </si>
  <si>
    <t>วันที่ 1  มิถุนายน พ.ศ. 2569</t>
  </si>
  <si>
    <t>ผู้ที่ได้รับการคัดเลือก</t>
  </si>
  <si>
    <t>เดือน มิถุนายน 2569</t>
  </si>
  <si>
    <t>หน่วยงาน สำนักผู้ว่าการ</t>
  </si>
  <si>
    <t>วันที่ 3 เดือน กรกฎาคม พ.ศ. 2569</t>
  </si>
  <si>
    <t>รองผู้ว่าการ (บริหาร) การประปานครหลวง</t>
  </si>
  <si>
    <t>วันที่ 3 กรกฎาคม 2569</t>
  </si>
  <si>
    <t>หน่วยงาน  ฝ่ายบริหารจัดการน้ำสูญเสีย</t>
  </si>
  <si>
    <t>วันที่  3 กรกฎาคม 2569</t>
  </si>
  <si>
    <t>วงเงินงบประมาณที่จะซื้อ/จ้าง
(บาท)</t>
  </si>
  <si>
    <t>งานซื้อโปรแกรมเขียนแบบ 2 มิติ Gstar CAD จำนวน 14 ชุด</t>
  </si>
  <si>
    <t>เฉพาะเจาะจง
ม.56 (2) (ข)</t>
  </si>
  <si>
    <t>บริษัท แอพพลิแคด จำกัด (มหาชน)</t>
  </si>
  <si>
    <t>ฝจส.ซล.05-69
4 มิถุนายน 2569</t>
  </si>
  <si>
    <t xml:space="preserve">งานจ้างสำรวจหาจุดรั่วในระบบจ่ายน้ำ ในพื้นที่ทดลองการบริหารจัดการน้ำสูญเสียเชิงรุก (Sandbox) ณ พื้นที่สำนักงานประปาสาขาประชาชื่น </t>
  </si>
  <si>
    <t>บริษัท อิษฎา วอเตอร์ซิสเต็มส์ จำกัด</t>
  </si>
  <si>
    <t>ฝจส.จท.22-69
10 มิถุนายน 2569</t>
  </si>
  <si>
    <t>งานจ้างสำรวจหาจุดรั่วในระบบจ่ายน้ำ ในพื้นที่ทดลองการบริหารจัดการน้ำสูญเสียเชิงรุก (Sandbox) ณ พื้นที่สำนักงานประปาสาขานนทบุรี</t>
  </si>
  <si>
    <t>ฝจส.จท.23-69
10 มิถุนายน 2569</t>
  </si>
  <si>
    <t>งานจ้างซ่อมเครื่องปรับอากาศ</t>
  </si>
  <si>
    <t>บริษัท ไอ.พี.วัน เซอร์วิส จำกัด</t>
  </si>
  <si>
    <t>ฝจส.จท.19-69
15 มิถุนายน 2569</t>
  </si>
  <si>
    <t>งานก่อสร้างวางท่อประปาและงานที่เกี่ยวข้องด้านลดน้ำสูญเสีย เลขที่ ฝจส.ป-11(69)</t>
  </si>
  <si>
    <t>ประกวดราคาอิเล็กทรอนิกส์ (e-bidding)</t>
  </si>
  <si>
    <t>บริษัท ว.มัฆวาน จำกัด</t>
  </si>
  <si>
    <t>ฝจส.ป-11(69)
11 มิถุนายน 2569</t>
  </si>
  <si>
    <t>บริษัท บี เทรดดิ้ง จำกัด</t>
  </si>
  <si>
    <t>กิจการค้าร่วม บางกอกไพบูลย์ไพพ์ - ไทยเฟรม</t>
  </si>
  <si>
    <t>งานก่อสร้างวางท่อประปาและงานที่เกี่ยวข้องด้านลดน้ำสูญเสีย เลขที่ ฝจส.ป-19(69)</t>
  </si>
  <si>
    <t>บริษัท บิลดิ้ง แคร์ จำกัด</t>
  </si>
  <si>
    <t>ฝจส.ป-19(69)
29 มิถุนายน 2569</t>
  </si>
  <si>
    <t>บริษัท ดีดีเอส.เอ็นจิเนียริ่ง จำกัด</t>
  </si>
  <si>
    <t>แบบ สขร. 1</t>
  </si>
  <si>
    <t>ส่วนกลาง ฝ่ายนโยบายและยุทธศาสตร์ การประปานครหลวง</t>
  </si>
  <si>
    <t>วงเงิน
งบประมาณ
ที่จะซื้อ/จ้าง</t>
  </si>
  <si>
    <t>ราคากลาง 
(บาท)</t>
  </si>
  <si>
    <t>เลขที่และวันที่ของสัญญา
หรือข้อตกลงในการซื้อ/จ้าง</t>
  </si>
  <si>
    <t>ราคาที่เสนอ 
(บาท)</t>
  </si>
  <si>
    <t>- ไม่มีการจัดซื้อจัดจ้าง -</t>
  </si>
  <si>
    <t>สำนักงานประปาสาขาภาษีเจริญ การประปานครหลวง</t>
  </si>
  <si>
    <t>วงเงินที่จะซื้อหรือจ้าง (บาท) *</t>
  </si>
  <si>
    <t>งานก่อสร้างวางท่อประปา และงานที่เกี่ยวข้อง เพื่อวางท่อขยายเขตรับจ้างงาน(ธุรกิจเสริมด้านบริการ) โครงการแกรนด์ บางกอก บูเลอวาร์ด เพชรเกษม-กาญจนาภิเษก เฟส 4</t>
  </si>
  <si>
    <t>บริษัท บุญพิศลย์การช่าง จำกัด</t>
  </si>
  <si>
    <t>สัญญา วธ11-12-69   
วันที่  2 มิ.ย.69
PO 3300075230</t>
  </si>
  <si>
    <t>งานก่อสร้างวางท่อประปา และงานที่เกี่ยวข้อง เพื่อวางท่อขยายเขตรับจ้างงาน(ธุรกิจเสริมด้านบริการ) โครงการ CENTRO เพชรเกษม-บางบอน เฟส 2</t>
  </si>
  <si>
    <t>ห้างหุ้นส่วนจำกัด วินิจ กฤษณา ก่อสร้าง</t>
  </si>
  <si>
    <t>สัญญา วธ11-13-69   
วันที่  4 มิ.ย.69
PO 3300075254</t>
  </si>
  <si>
    <t xml:space="preserve">งานซื้อแบตเตอรี่สำหรับอุปกรณ์อ่านมาตรวัดน้ำ (Handheld) เพื่อใช้ในการอ่านมาตรวัดน้ำ </t>
  </si>
  <si>
    <t>สัญญา ซท11-11-69 
วันที่  11 มิ.ย.69
PO 3300075332</t>
  </si>
  <si>
    <t>งานก่อสร้างวางท่อประปา และงานที่เกี่ยวข้อง เพื่อวางท่อขยายเขตรับจ้างงาน(ธุรกิจเสริมด้านบริการ) โครงการ บางกอก บูเลอวาร์ด ซิกเนเจอร์ บางแค เฟส 3</t>
  </si>
  <si>
    <t>ห้างหุ้นส่วนจำกัด ธ.เจริญผล 2024 คอนสตรัคชั่น</t>
  </si>
  <si>
    <t>สัญญา วธ11-14-69   
วันที่  2 มิ.ย.69
PO 3300075246</t>
  </si>
  <si>
    <t>งานก่อสร้างวางท่อประปา และงานที่เกี่ยวข้อง เพื่อวางท่อขยายเขตรับจ้างงาน(ธุรกิจเสริมด้านบริการ) บริเวณโครงการ CENTRO เพขรเกษม-บางบอน เฟส1</t>
  </si>
  <si>
    <t xml:space="preserve">ห้างหุ้นส่วนจำกัด เอ.เจ.แอสไปร์ </t>
  </si>
  <si>
    <t>สัญญา วธ11-11-69  
วันที่   19 มิ.ย.69
PO 3300075460</t>
  </si>
  <si>
    <t xml:space="preserve">บริษัท เซน เทค (โกลบอล) จำกัด </t>
  </si>
  <si>
    <t>ห้างหุ้นส่วนจำกัด ดิลกพัฒนา เอนจิเนียริ่ง</t>
  </si>
  <si>
    <t xml:space="preserve">บริษัท อัสสากิตติ จำกัด </t>
  </si>
  <si>
    <t xml:space="preserve">บริษัท กัญญาวัฒน์2020 จำกัด </t>
  </si>
  <si>
    <t xml:space="preserve">บริษัท เพิ่มชัยการช่าง จำกัด </t>
  </si>
  <si>
    <t xml:space="preserve">บริษัท พี.บี.85 การช่าง จำกัด </t>
  </si>
  <si>
    <t xml:space="preserve">ห้างหุ้นส่วนจำกัด พีชญาก่อสร้าง </t>
  </si>
  <si>
    <t xml:space="preserve">ห้างหุ้นส่วนจำกัด วินิจ กฤษณา ก่อสร้าง </t>
  </si>
  <si>
    <t>บริษัท ไทยแมททีเรียล แอนด์ คอนสตรัคชั่น จำกัด</t>
  </si>
  <si>
    <t>งานจ้างซ่อมท่อประปาแตกรั่ว พร้อมงานที่เกี่ยวข้อง</t>
  </si>
  <si>
    <t>คณะกรรมการเห็นว่ามีเหตุผลสมควรดำเนินการต่อไป</t>
  </si>
  <si>
    <t>สัญญา ซป11-04-69  
วันที่   26 มิ.ย.69
PO 3300075573</t>
  </si>
  <si>
    <t xml:space="preserve">สรุปผลการดำเนินการจัดซื้อจัดจ้างในรอบเดือนมิถุนายน </t>
  </si>
  <si>
    <t>หน่วยงาน ฝ่ายวางแผนและวิศวกรรมระบบผลิต</t>
  </si>
  <si>
    <t>วันที่ 1-30  เดือนมิถุนายน พ.ศ. 2569</t>
  </si>
  <si>
    <t>( ไม่มีการดำเนินการจัดซื้อจัดจ้าง)</t>
  </si>
  <si>
    <t>สำนักงานประปาสาขาประชาชื่น</t>
  </si>
  <si>
    <t xml:space="preserve"> จัดทำ ณ วันที่ 2 กรกฎาคม 2569</t>
  </si>
  <si>
    <t>วงเงินงบประมาณ
ที่จะซื้อหรือจ้าง
(ไม่รวมภาษีมูลค่าเพิ่ม)</t>
  </si>
  <si>
    <t>ราคากลาง 
(รวมภาษีมูลค่าเพิ่ม)</t>
  </si>
  <si>
    <t>ผู้เสนอราคา
และราคาที่เสนอ (รวมภาษีมูลค่าเพิ่ม)</t>
  </si>
  <si>
    <t>ผู้ได้รับการคัดเลือก
และราคาที่ตกลงซื้อ/จ้าง (รวมภาษีมูลค่าเพิ่ม)</t>
  </si>
  <si>
    <t>เลขที่และวันที่ของสัญญาหรือข้อตกลง
ในการซื้อหรือจ้าง</t>
  </si>
  <si>
    <t xml:space="preserve">ราคาที่เสนอ </t>
  </si>
  <si>
    <t>ราคาที่ตกลง</t>
  </si>
  <si>
    <t>(บาท)</t>
  </si>
  <si>
    <t>ซื้อ/จ้าง (บาท)</t>
  </si>
  <si>
    <t>งานซ่อมท่อประปาแตกรั่วและงานที่เกี่ยวข้อง พื้นที่สำนักงานประปาสาขาประชาชื่น
สัญญาเลขที่ ซป15-02-69</t>
  </si>
  <si>
    <t>ประกาศเชิญชวนทั่วไป (วิธีประกวดราคาอิเล็กทรอนิกส์)</t>
  </si>
  <si>
    <t xml:space="preserve"> 1. บจก. วรุตม์ เอ็นยิเนียริ่ง</t>
  </si>
  <si>
    <t xml:space="preserve"> บจก. วรุตม์ เอ็นยิเนียริ่ง</t>
  </si>
  <si>
    <t>ราคาเหมาะสมและยื่นเอกสารถูกต้องครบถ้วน</t>
  </si>
  <si>
    <t>สัญญาเลขที่ ซป15-02-69
ใบสั่งจ้างเลขที่ 3300075284
(ลว. 8 มิ.ย. 69)</t>
  </si>
  <si>
    <t>งานก่อสร้างวางท่อประปา และงานที่เกี่ยวข้อง 
ด้านลดน้ำสูญเสีย บริเวณแยกสรงประภา ทบ.139 
ถึง ปั๊ม ปตท. ถนนเชิดวุฒากาศ สัญญาเลขที่ 
ป15-13-69</t>
  </si>
  <si>
    <t xml:space="preserve"> หจก. สุริยภัณฑ์ การช่าง</t>
  </si>
  <si>
    <t>ผลงานดี, ติดต่อประสานงานรวดเร็ว, แก้ไขปัญหาหน้างานได้ดีและรวดเร็ว</t>
  </si>
  <si>
    <t>สัญญาเลขที่ ป15-13-69
ใบสั่งจ้างเลขที่ 3300075293
(ลว. 8 มิ.ย. 69)</t>
  </si>
  <si>
    <t>งานจัดซื้อแบตเตอรี่สำหรับอุปกรณ์อ่านมาตรวัดน้ำ
มือถือ (Handheld) เพื่อใช้ในการอ่านมาตรวัดน้ำ
ของส่วนอ่านมาตร กองรายได้ สำนักงานประปาสาขาประชาชื่น สัญญาเลขที่ ซท15-08-69</t>
  </si>
  <si>
    <t xml:space="preserve"> บจก. คอมซิสคอร์ปอเรชั่น</t>
  </si>
  <si>
    <t>ผลงานดี, ติดต่อประสานงานรวดเร็ว</t>
  </si>
  <si>
    <t>สัญญาเลขที่ ซท15-08-69
ใบสั่งซื้อเลขที่ 3300075498
(ลว. 23 มิ.ย. 69)</t>
  </si>
  <si>
    <t xml:space="preserve"> สำนักงานประปาสาขาพญาไท การประปานครหลวง</t>
  </si>
  <si>
    <t>วันที่ 2 เดือน กรกฎาคม พ.ศ. 2569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</si>
  <si>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</si>
  <si>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</si>
  <si>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</si>
  <si>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</si>
  <si>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งานจ้างซ่อมบำรุงรักษายานพาหนะรถ ทะเบียน ถฎ-5797 รหัสทรัพย์สิน 5700000043 ของ ส่วนบริการมาตร กองบริการ สำนักงานประปาสาขาพญาไท</t>
  </si>
  <si>
    <t>บริษัท วิจิตรออโต้ไทร์ จำกัด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</si>
  <si>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/ขอบเขตของงาน/แบบรูปรายการงานก่อสร้าง และราคาเหมาะสม</t>
  </si>
  <si>
    <t>ข้อตกลงจ้าง
3300075285
8 มิ.ย. 69</t>
  </si>
  <si>
    <t xml:space="preserve">งานซื้อ แบตเตอรี่สำหรับอุปกรณ์อ่านมาตรวัดน้ำมือถือ จำนวน 21 ก้อน </t>
  </si>
  <si>
    <t>ข้อตกลงซื้อ
3300075599
29 มิ.ย. 69</t>
  </si>
  <si>
    <t>วิธีประกวดราคาอิเล็กทรอนิกส์ (e-bidding)</t>
  </si>
  <si>
    <t>ราคากลาง (บาท)
(รวมภาษีมูลค่าเพิ่ม)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</si>
  <si>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พื้นที่สำนักงานประปาสาขาพญาไท</t>
  </si>
  <si>
    <t>บริษัท วรุตม์ เอ็นยิเนียริ่ง จำกัด</t>
  </si>
  <si>
    <t>สัญญาเลขที่
ป03-08-69 
19 มิ.ย. 69</t>
  </si>
  <si>
    <t>บริษัท วโรรัตน์ จำกัด</t>
  </si>
  <si>
    <t>งานสำรวจหาจุดรั่วในระบบจ่ายน้ำ พื้นที่เฝ้าระวังน้ำสูญเสียสูง สำนักงานประปาสาขาพญาไท</t>
  </si>
  <si>
    <t>สัญญาเลขที่
สร03-04-69
23 มิ.ย. 69</t>
  </si>
  <si>
    <t>บริษัท ไฮโดร เอ็นจิเนียริ่ง จำกัด</t>
  </si>
  <si>
    <t>ห้างหุ้นส่วนจำกัด นาดา วิศวกรรม</t>
  </si>
  <si>
    <t xml:space="preserve">สัญญาเลขที่
ป03-12-69
30 มิ.ย. 69
</t>
  </si>
  <si>
    <t>ห้างหุ้นส่วนจำกัด เอ็น พี วาย 2023 เอ็นจิเนียริ่ง</t>
  </si>
  <si>
    <t>บริษัท เพิ่มชัยการช่าง จำกัด</t>
  </si>
  <si>
    <t>สรุปผลการดำเนินการจัดซื้อจัดจ้างในรอบเดือน  มิถุนายน 2569</t>
  </si>
  <si>
    <t>สำนักงานประปาสาขาลาดพร้าว</t>
  </si>
  <si>
    <t xml:space="preserve"> วันที่ 1 เดือน กรกฎาคม พ.ศ. 2569</t>
  </si>
  <si>
    <t>งานจ้างซ่อมแซมเครื่องปรับอากาศ ของ สอบ.กรร.สสล. เลขที่ 
จท12-17-69</t>
  </si>
  <si>
    <t>1.บริษัท ราชาแอร์ และ เทคโนโลยี จำกัด (สำนักงานใหญ่) (ผู้ยื่นข้อเสนอลำดับที่ 1)
2.บริษัท จามจุรี ไฟฟ้า ก่อสร้าง จำกัด (ผู้ยื่นข้อเสนอลำดับที่ 2)
3.บริษัท โยชัว แอร์เทค จำกัด (ผู้ยื่นข้อเสนอลำดับที่ 3)</t>
  </si>
  <si>
    <t xml:space="preserve">17,013.00
18,939.00
20,116.00
</t>
  </si>
  <si>
    <t>บริษัท ราชาแอร์ และ เทคโนโลยี จำกัด</t>
  </si>
  <si>
    <t>งานซื้อหมึกพิมพ์สำหรับเครื่องคอมพิวเตอร์ ระหว่างปีงบประมาณ 2569 เลขที่ ซท12-05-69</t>
  </si>
  <si>
    <t xml:space="preserve">1.บริษัท ทรัพย์อรุณพง จำกัด (สำนักงานใหญ่) (ผู้ยื่นข้อเสนอลำดับที่ 1)
2.ห้างหุ้นส่วนจำกัด เอ็น.ยู.เอ็น (ผู้ยื่นข้อเสนอลำดับที่ 2)
3.บริษัท โช-อ๊อน (ประเทสไทย) จำกัด (ผู้ยื่นข้อเสนอลำดับที่ 3)     </t>
  </si>
  <si>
    <t>56,784.90
59,673.90
60,315.90</t>
  </si>
  <si>
    <t xml:space="preserve">บริษัท ทรัพย์อรุณพง จำกัด (สำนักงานใหญ่) </t>
  </si>
  <si>
    <t>งานจ้างซ่อมแซมเครื่องปรับอากาศ ของ สบก.กรก.สสล. เลขที่
 จท12-18-69</t>
  </si>
  <si>
    <t>10,486.00
12,305.00
13,375.00</t>
  </si>
  <si>
    <t>งานซื้อแบตเตอรี่เครื่องอ่านมาตรวัดน้ำมือถือ (Handheld) ของ สอม.กรด.สสล. เลขที่ ซท12-07-69</t>
  </si>
  <si>
    <t>1.บริษัท คอมซิส คอร์ปอเรชั่น จำกัด (ผู้ยื่นข้อเสนอลำดับที่ 1)
2.บริษัท แอดวานซ์ อินทีเกรทเทค เทคโนโลยี่ จำกัด (ผู้ยื่นข้อเสนอลำดับที่ 2)
3.บริษัท เทค ควอลิตี้ จำกัด (ผู้ยื่นข้อเสนอลำดับที่ 3)</t>
  </si>
  <si>
    <t>66,008.30
89,559.00
92,544.30</t>
  </si>
  <si>
    <t>บริษัท คอมซิส คอร์ปอเรชั่น จำกัด</t>
  </si>
  <si>
    <t xml:space="preserve">
</t>
  </si>
  <si>
    <t>ฝ่ายคุณภาพน้ำ การประปานครหลวง</t>
  </si>
  <si>
    <r>
      <t>อาหารเลี้ยงเชื้อจุลินทรีย์สำเร็จรูป 3M</t>
    </r>
    <r>
      <rPr>
        <vertAlign val="superscript"/>
        <sz val="16"/>
        <color theme="1"/>
        <rFont val="TH SarabunPSK"/>
        <family val="2"/>
      </rPr>
      <t>TM</t>
    </r>
  </si>
  <si>
    <t xml:space="preserve">1) บริษัท ดีเคเอสเอช เทคโนโลยี จำกัด
2) 
3) </t>
  </si>
  <si>
    <t>บริษัท ดีเคเอสเอช เทคโนโลยี จำกัด</t>
  </si>
  <si>
    <t>เป็นตัวแทนจำหน่ายเพียงรายเดียว</t>
  </si>
  <si>
    <t>PO 3300075262 ลงวันที่ 5 มิถุนายน 2569</t>
  </si>
  <si>
    <t>ไส้กรองสำหรับเครื่องผลิตน้ำบริสุทธิ์</t>
  </si>
  <si>
    <t>1) บริษัท วีอาร์ ไบโอซายน์เอ็นซ์ จำกัด
2) ห้างหุ้นส่วนจำกัด สมาร์ท เคมิคอล
3) ห้างหุ้นส่วนจำกัด กรัณย์ เทรดดิ้ง</t>
  </si>
  <si>
    <t>99,938.00
106,465.00
115,560.00</t>
  </si>
  <si>
    <t>บริษัท วีอาร์ ไบโอซายน์เอ็นซ์ จำกัด</t>
  </si>
  <si>
    <t>PO 3300075356 ลงวันที่ 12 มิถุนายน 2569</t>
  </si>
  <si>
    <t>จ้างซ่อมแซมกล้องโทรทัศน์วงจรปิด (CCTV) ฝ่ายคุณภาพน้ำ</t>
  </si>
  <si>
    <t>1) ห้างหุ้นส่วนจำกัด แอล.อี.ดี. เอฟโวลูชั่น
2) บริษัท อีลี เซค (ประเทศไทย) จำกัด
3) บริษัท เอวี. แอพพลาย จำกัด</t>
  </si>
  <si>
    <t>33,170.00
41,730.00
43,870.00</t>
  </si>
  <si>
    <t>ห้างหุ้นส่วนจำกัด แอล.อี.ดี. เอฟโวลูชั่น</t>
  </si>
  <si>
    <t>PO 3300075268 ลงวันที่ 5 มิถุนายน 2569</t>
  </si>
  <si>
    <t>จ้างเหมาจัดเก็บและกำจัดของเสียสารเคมีและสารพิษ ห้องปฏิบัติการฝ่ายคุณภาพน้ำ</t>
  </si>
  <si>
    <t>1) บริษัท รีไซเคิล เอ็นจิเนียริ่ง จำกัด
2) บริษัท เวสท์ คอนโทรล จำกัด
3) บริษัท เอ็น-เทคโนโลยี คอนซัลแตนท์ จำกัด</t>
  </si>
  <si>
    <t>37,450.00
64,200.00
80,785.00</t>
  </si>
  <si>
    <t>บริษัท รีไซเคิล เอ็นจิเนียริ่ง จำกัด</t>
  </si>
  <si>
    <t>PO 3300075329 ลงวันที่ 11 มิถุนายน 2569</t>
  </si>
  <si>
    <t>อุปกรณ์สำหรับทดสอบคุณภาพน้ำ</t>
  </si>
  <si>
    <t>1) ห้างหุ้นส่วนจำกัด ที.ซี.สถาพร กรุ๊ป
2) บริษัท เจ.ซี.ที.ซายน์เซอโรเก็ท จำกัด
3) ห้างหุ้นส่วนจำกัด สยามกิจเคมี</t>
  </si>
  <si>
    <t>28,750.90
38,059.90
34,501.08</t>
  </si>
  <si>
    <t>ห้างหุ้นส่วนจำกัด ที.ซี.สถาพร กรุ๊ป</t>
  </si>
  <si>
    <t>PO 3300075357 ลงวันที่ 12 มิถุนายน 2569</t>
  </si>
  <si>
    <t>อุปกรณ์ป้องกันส่วนบุคคลสำหรับห้อง Lab</t>
  </si>
  <si>
    <t>1) บริษัท ไซน์เอ็นซ์ อินทิเกรชั่น จำกัด
2) บริษัท แล็บ เพรพพาเรชั่น จำกัด
3) ห้างหุ้นส่วนจำกัด มายไซนส์</t>
  </si>
  <si>
    <t>40,815.15
49,776.40
47,449.15</t>
  </si>
  <si>
    <t>บริษัท ไซน์เอ็นซ์ อินทิเกรชั่น จำกัด</t>
  </si>
  <si>
    <t>PO 3300075351 ลงวันที่ 12 มิถุนายน 2569</t>
  </si>
  <si>
    <t>สารเคมีสำหรับงานทดสอบคุณภาพน้ำ</t>
  </si>
  <si>
    <t>1) บริษัท วีอาร์ ไบโอซายน์เอ็นซ์ จำกัด
2) ห้างหุ้นส่วนจำกัด กรัณย์ เทรดดิ้ง
3) ห้างหุ้นส่วนจำกัด สมาร์ท เคมิคอล</t>
  </si>
  <si>
    <t>131,267.60
161,570.00
140,277.00</t>
  </si>
  <si>
    <t>PO 3300075459 ลงวันที่ 19 มิถุนายน 2569</t>
  </si>
  <si>
    <t>สอบเทียบ Thermo Hygrometer และสอบเทียบตุ้มน้ำหนักมาตรฐาน</t>
  </si>
  <si>
    <t>จ้างหลังสุด 2 ปีงบประมาณ</t>
  </si>
  <si>
    <t>PO 3300075397 ลงวันที่ 16 มิถุนายน 2569</t>
  </si>
  <si>
    <t>สารเคมี</t>
  </si>
  <si>
    <t>1) บริษัท แอ๊กโซ เคมิคอลส์ แอนด์ เซอร์วิสเซส จำกัด
2) บริษัท ได้ ทันกาล จำกัด
3) บริษัท เข้าท่า ครีเอทีฟ ดีเวลลอปเม้นท์ จำกัด</t>
  </si>
  <si>
    <t>14,648.30
18,264.90
17,259.10</t>
  </si>
  <si>
    <t>บริษัท แอ๊กโซ เคมิคอลส์ แอนด์ เซอร์วิสเซส จำกัด</t>
  </si>
  <si>
    <t>PO 3300075457 ลงวันที่ 19 มิถุนายน 2569</t>
  </si>
  <si>
    <t>Bioindicator</t>
  </si>
  <si>
    <t xml:space="preserve">1) บริษัท เคมิเคิล เอ็กซ์เพรส จำกัด
2) 
3) </t>
  </si>
  <si>
    <t>บริษัท เคมิเคิล เอ็กซ์เพรส จำกัด</t>
  </si>
  <si>
    <t>เป็นตัวแทนจำหน่ายให้หน่วยงานรัฐในประเทศไทยแต่เพียงรายเดียว</t>
  </si>
  <si>
    <t>PO 3300075485 ลงวันที่ 22 มิถุนายน 2569</t>
  </si>
  <si>
    <t>สอบเทียบเครื่องมือวัดอุณหภูมิ (Thermometer)</t>
  </si>
  <si>
    <t>1) สมาคมส่งเสริมเทคโนโลยี (ไทย-ญี่ปุ่น)
2) บริษัท ดีเคเอสเอช เทคโนโลยี จำกัด
3) บริษัท มิราเคิล อินเตอร์เนชั่นแนล เทคโนโลยี จำกัด</t>
  </si>
  <si>
    <t>7,823.84
14,659.00
8,560.00</t>
  </si>
  <si>
    <t>สมาคมส่งเสริมเทคโนโลยี (ไทย-ญี่ปุ่น)</t>
  </si>
  <si>
    <t>PO 3300075487 ลงวันที่ 22 มิถุนายน 2569</t>
  </si>
  <si>
    <t>อะไหล่ชุดผลิตน้ำปราศจากไอออน</t>
  </si>
  <si>
    <t>1) บริษัท เพียวเทค แอสโซซิเอท จำกัด
2) บริษัท เคโมไซเอนซ์ (ประเทศไทย) จำกัด
3) ห้างหุ้นส่วนจำกัด แอดวานซ์ ซายน์แอนติฟิค</t>
  </si>
  <si>
    <t>80,143.00
83,201.06
94,695.00</t>
  </si>
  <si>
    <t>บริษัท เพียวเทค แอสโซซิเอท จำกัด</t>
  </si>
  <si>
    <t>PO 3300075484 ลงวันที่ 22 มิถุนายน 2569</t>
  </si>
  <si>
    <t>ชุดทดสอบแบคทีเรีย</t>
  </si>
  <si>
    <t xml:space="preserve">1) บริษัท สิทธิพรแอสโซซิเอส จำกัด
2) 
3) </t>
  </si>
  <si>
    <t>บริษัท สิทธิพรแอสโซซิเอส จำกัด</t>
  </si>
  <si>
    <t>เป็นตัวแทนจำหน่ายในประเทศไทยเพียงรายเดียว</t>
  </si>
  <si>
    <t>PO 3300075518 ลงวันที่ 24 มิถุนายน 2569</t>
  </si>
  <si>
    <t>จ้างตรวจวัดคุณภาพอากาศภายในอาคารของห้องปฏิบัติการฝ่ายคุณภาพน้ำ</t>
  </si>
  <si>
    <t>1) บริษัท เอ็นไวรอนเมนท์ รีเสริช แอนด์ เทคโนโลยี จำกัด
2) บริษัท แปซิฟิค แลบอราตอรี่ จำกัด
3) บริษัท ท็อปส์-แลบ คอนซัลแตนท์ จำกัด</t>
  </si>
  <si>
    <t>39,162.00
47,722.00
56,068.00</t>
  </si>
  <si>
    <t>บริษัท เอ็นไวรอนเมนท์ รีเสริช แอนด์ เทคโนโลยี จำกัด</t>
  </si>
  <si>
    <t>PO 3300075607 ลงวันที่ 30 มิถุนายน 2569</t>
  </si>
  <si>
    <t>สอบเทียบครื่องชั่งและตู้บ่มเชื้อ</t>
  </si>
  <si>
    <t>1) บริษัท ซายน์เมท จำกัด
2) สมาคมส่งเสริมเทคโนโลยี (ไทย-ญี่ปุ่น)
3) บริษัท ดีเคเอสเอช เทคโนโลยี จำกัด</t>
  </si>
  <si>
    <t>9,630.00
19,944.80
20,223.00</t>
  </si>
  <si>
    <t>บริษัท ซายน์เมท จำกัด</t>
  </si>
  <si>
    <t>PO 3300075290 ลงวันที่ 8 มิถุนายน 2569</t>
  </si>
  <si>
    <t>ฝ่ายบริหารความเสี่ยง การประปานครหลวง</t>
  </si>
  <si>
    <t>วันที่ 1 เดือน กรกฎาคม พ.ศ. 2569</t>
  </si>
  <si>
    <t>หน่วยงาน ฝ่ายมาตรฐานวิศวกรรมและสารสนเทศภูมิศาสตร์</t>
  </si>
  <si>
    <t>วันที่  1-30 มิถุนายน 2569</t>
  </si>
  <si>
    <t>งานซื้อวัสดุสำนักงาน</t>
  </si>
  <si>
    <t>บริษัท ออฟฟิศเมท(ไทย)จำกัด สำนักงานใหญ่</t>
  </si>
  <si>
    <t>สินค้ามีคุณภาพ ราคาเหมาะสม ส่งของรวดเร็วตรงกำหนด</t>
  </si>
  <si>
    <t>ใบเสร็จรับเงินเลขที่ SI2606028095
วันที่ 9 มิถุนายน 2569</t>
  </si>
  <si>
    <t>งานจ้างบริการสอบเทียบเครื่องทดสอบ</t>
  </si>
  <si>
    <t>บริษัท อินสตรอน (ประเทศไทย) จำกัด</t>
  </si>
  <si>
    <t>บริษัทได้ยื่นเสนอราคาต่ำสุด และมีความเชี่ยวชาญ</t>
  </si>
  <si>
    <t xml:space="preserve">เลขที่PO 3300074595 วันที่ 03-04-2026
</t>
  </si>
  <si>
    <t>ใบกำกับภาษีเลขที่ K107333   ลงวันที่ 12 พ.ค.69 (กมวฝมส793/2569) ลงวันที่ 12 มิ.ย.69</t>
  </si>
  <si>
    <t>งานจ้างซ่อมเครื่อง Universal Testing Machine</t>
  </si>
  <si>
    <t>เลขที่PO 3300074597 วันที่ 10-04-2026</t>
  </si>
  <si>
    <t>ใบกำกับภาษีเลขที่ K107334   ลงวันที่ 12 พ.ค.69 (กมวฝมส 750/2569) ลงวันที่ 5 มิ.ย.2569</t>
  </si>
  <si>
    <t>สรุปผลการดำเนินการจัดซื้อจัดจ้างในรอบเดือน มิถุนายน 69</t>
  </si>
  <si>
    <t>หน่วยงาน ชวก.(ว)</t>
  </si>
  <si>
    <t>วันที่  6 เดือน กรกฎาคม พ.ศ 2569</t>
  </si>
  <si>
    <t>สำนักงานประปาสาขาบางกอกน้อย การประปานครหลวง</t>
  </si>
  <si>
    <t>วันที่ 1-30 มิถุนายน พ.ศ.2569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</si>
  <si>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ป01-24-69</t>
  </si>
  <si>
    <t>ห้างหุ้นส่วนจำกัด 
ปุณณวิชการโยธา 2020</t>
  </si>
  <si>
    <t>เลขที่ ป01-24-69 วันที่ 17 มิ.ย. 2569</t>
  </si>
  <si>
    <t>งานซื้อแบตเตอรี่สำหรับอุปกรณ์อ่านมาตรวัดน้ำมือถือ (Handheld) ของสำนักงานประปาสาขาบางกอกน้อย เลขที่ ซท01-05-69</t>
  </si>
  <si>
    <t>บริษัท ควอเดล โซลูชั่นพริ้นติ้ง จำกัด</t>
  </si>
  <si>
    <t>เลขที่ ซท01-05-69 วันที่ 23 มิ.ย.2569</t>
  </si>
  <si>
    <t>งานซื้อพร้อมติดตั้งโคมไฟภายในอาคารพัสดุ สำนักงานประปาสาขาบางกอกน้อย เลขที่ ซท01-02-69</t>
  </si>
  <si>
    <t>ห้างหุ้นส่วนจำกัด ว.รุ่งระวี</t>
  </si>
  <si>
    <t>เลขที่ ซท01-02-69 วันที่ 23 มิ.ย. 2569</t>
  </si>
  <si>
    <t>งานซื้อตลับหมึกเครื่องพิมพ์ จำนวน 18 รายการ ของสำนักงานประปาสาขาบางกอกน้อย เลขที่ ซท01-06-69</t>
  </si>
  <si>
    <t>เลขที่ ซท01-06-69 วันที่ 25 มิ.ย. 2569</t>
  </si>
  <si>
    <t>งานจ้างก่อสร้างวางท่อประปาและงานที่เกี่ยวข้อง ด้านขยายเขตจำหน่ายน้ำ (รับจ้างงาน) พื้นที่สำนักงานประปาสาขาบางกอกน้อย เลขที่ วธ01-15-69</t>
  </si>
  <si>
    <t>เลขที่ วธ01-15-69 วันที่ 26 มิ.ย.2569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</si>
  <si>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ป01-26-69</t>
  </si>
  <si>
    <t xml:space="preserve">ห้างหุ้นส่วนจำกัด ดิลกพัฒนา 
เอนจิเนียริ่ง
</t>
  </si>
  <si>
    <t>เลขที่ ป01-26-69 วันที่ 30 มิ.ย. 2569</t>
  </si>
  <si>
    <t>งานจ้างสำรวจหาจุดรั่วในระบบจ่ายน้ำ พื้นที่สำนักงานประปาสาขาบางกอกน้อย เลขที่ สร01-02-69</t>
  </si>
  <si>
    <t>เลขที่ สร01-02-69 วันที่ 30 มิ.ย.2569</t>
  </si>
  <si>
    <t xml:space="preserve">ไม่มีการจัดซื้อจัดจ้างโดยวิธี e-biddings ในเดือนนี้ 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</si>
  <si>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ป01-17-69</t>
  </si>
  <si>
    <t>E-bidding</t>
  </si>
  <si>
    <t>บริษัท พี.บี.85 การช่าง จำกัด
ห้างหุ้นส่วนจำกัด ไทยเจริญ คอนสตรัคชั่น (1971) 
ห้างหุ้นส่วนจำกัด กุ๊ป กุ๊ป สุทธิ 
ห้างหุ้นส่วนจำกัด วิศรุตรุ่งเรือง 
ห้างหุ้นส่วนจำกัด สุริยภัณฑ์ การช่าง</t>
  </si>
  <si>
    <t>5,478,500.00
5,980,000.00 
6,800,000.00 
7,009,321.00 
8,933,333.00</t>
  </si>
  <si>
    <t>ห้างหุ้นส่วนจำกัด ไทยเจริญ คอนสตรัคชั่น (1971)</t>
  </si>
  <si>
    <t>เลขที่ ป01-17-69 วันที่ 4 มิถุนายน 2569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</si>
  <si>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ป01-12-69</t>
  </si>
  <si>
    <t>ห้างหุ้นส่วนจำกัด กุ๊ป กุ๊ป สุทธิ
ห้างหุ้นส่วนจำกัด สุพรรณเทพประทานพร</t>
  </si>
  <si>
    <t>15,500,000
15,900,000</t>
  </si>
  <si>
    <t>ห้างหุ้นส่วนจำกัด กุ๊ป กุ๊ป สุทธิ</t>
  </si>
  <si>
    <t>เลขที่ ป01-12-69 วันที่ 10 มิถุนายน 2569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</si>
  <si>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ป01-15-69</t>
  </si>
  <si>
    <t>ห้างหุ้นส่วนจำกัด ไทยเจริญ คอนสตรัคชั่น (1971) 
ห้างหุ้นส่วนจำกัด สวนสนการช่าง 
บริษัท ไทยแมททีเรียล แอนด์ คอนสตรัคชั่น จำกัด
ห้างหุ้นส่วนจำกัด วินิจ กฤษณา ก่อสร้าง</t>
  </si>
  <si>
    <t xml:space="preserve">6,231,000.00
6,645,000.00
7,888,111.00
8,300,000.00
</t>
  </si>
  <si>
    <t>เลขที่ ป01-15-69 วันที่ 12 มิถุนายน 2569</t>
  </si>
  <si>
    <t>ส่วนกลาง สำนักงานประปาสาขาบางกอกน้อย การประปานครหลวง</t>
  </si>
  <si>
    <t>ทดรองจ่าย</t>
  </si>
  <si>
    <t>ค่าจ้างเหมาอ่านน้ำทางเรือประจำเดือน มิถุนายน 2569</t>
  </si>
  <si>
    <t>นายจักรพงศ์ ปั้นจีน</t>
  </si>
  <si>
    <t>สสบ440/2569 ลว.17/6/2569</t>
  </si>
  <si>
    <t>ค่าจ้างทำตรายาง จำนวน 17 ชิ้น</t>
  </si>
  <si>
    <t>วรชิตตรายาง</t>
  </si>
  <si>
    <t>สสบ436/2569 ลว 16/6/2569</t>
  </si>
  <si>
    <t>หมายเหตุ  * เป็นวงเงินไม่รวมภาษีมูลค่าเพิ่ม</t>
  </si>
  <si>
    <t>สรุปผลการดำเนินการจัดซื้อจัดจ้างในรอบเดือน มิถุนายน   2569</t>
  </si>
  <si>
    <t>วันที่ 1 - 30 มิถุนายน  2569</t>
  </si>
  <si>
    <t>เลขที่และวันที่ของสัญญาหรือตกลง</t>
  </si>
  <si>
    <t>ราคาที่แสนอ</t>
  </si>
  <si>
    <t>ราคาที่ตกลงซื้อ/จ้าง</t>
  </si>
  <si>
    <t>*</t>
  </si>
  <si>
    <t>จท13-20-69</t>
  </si>
  <si>
    <t xml:space="preserve"> บริษัท เอสเคเอส แอดวานซ์ จำกัด</t>
  </si>
  <si>
    <t>ซท13-14-69</t>
  </si>
  <si>
    <t xml:space="preserve">ซื้อวัสดุเครื่องใช้สำนักงาน </t>
  </si>
  <si>
    <t>ซท13-15-69</t>
  </si>
  <si>
    <t xml:space="preserve">จำนวน 32 รายการ </t>
  </si>
  <si>
    <t>ซื้อเสื้อสะท้อนแสง จำนวน 40 ตัว</t>
  </si>
  <si>
    <r>
      <t> </t>
    </r>
    <r>
      <rPr>
        <sz val="16"/>
        <color indexed="8"/>
        <rFont val="TH SarabunPSK"/>
        <family val="2"/>
      </rPr>
      <t>บริษัท รีเฟล็ก ไซน์ จำกัด</t>
    </r>
  </si>
  <si>
    <t>ซท13-16-69</t>
  </si>
  <si>
    <t>ห้างหุ้นส่วนจำกัด วอเตอร์เวอค</t>
  </si>
  <si>
    <t>วธ13-27-69</t>
  </si>
  <si>
    <t>ซท13-17-69</t>
  </si>
  <si>
    <r>
      <t> </t>
    </r>
    <r>
      <rPr>
        <sz val="16"/>
        <color indexed="8"/>
        <rFont val="TH SarabunPSK"/>
        <family val="2"/>
      </rPr>
      <t>บริษัท เบฟเวอร์ จำกัด</t>
    </r>
  </si>
  <si>
    <t>วธ13-28-69</t>
  </si>
  <si>
    <t>วธ13-29-69</t>
  </si>
  <si>
    <t>สำนักงานประปาสาขาพระโขนง การประปานครหลวง</t>
  </si>
  <si>
    <t>งานจ้างเหมารื้อมาตร / ตู้ RTU ในพื้นที่ สสพ. บริเวณ DM13-05-08-03 ในพื้นที่ สสพ. บริเวณ DM13-05-08-03 ถนนกาญจนาภิเษก (คลองจันทร์เก็จ) ตำบลบางแก้ว อำเภอบางพลี จังหวัดสมุทรปราการ</t>
  </si>
  <si>
    <t>เลขที่และวันที่ของสัญญาหรือตกลง ในการซื้อหรือจ้าง</t>
  </si>
  <si>
    <t>ซื้อแบตเตอรี่สำหรับอุปกรณ์ อ่านมาตรวัดน้ำมือถือ (Handheld)</t>
  </si>
  <si>
    <t>งานจ้างก่อสร้างวางท่อประปา และงานที่เกี่ยวข้อง ด้านขยายเขตจำหน่ายน้ำ (รับจ้างงาน) บริเวณโครงการโกลดีน่า สุขุมวิท-แบริ่ง เฟส 9 ต.สำโรง อ.พระประแดง จ.สมุทรปราการ</t>
  </si>
  <si>
    <t>งานจ้างก่อสร้างวางท่อประปา และงานที่เกี่ยวข้อง ด้านขยายเขตจำหน่ายน้ำ (รับจ้างงาน) โครงการ ดิ เอวา เรสซิเดนซ์ เฟส 1 แขวงสวนหลวง เขตสวนหลวง กรุงเทพมหานคร และโครงการ บ้านกลางเมือง ศรีนครินทร์-บางนา เฟส 2แขวงดอกไม้ เขตประเวศ กรุงเทพมหานคร</t>
  </si>
  <si>
    <t>งานจ้างก่อสร้างวางท่อประปา และงานที่เกี่ยวข้องด้านขยายเขตจำหน่ายน้ำ (รับจ้างงาน) บริเวณโครงการโกลดีน่า สุขุมวิท-แบริ่ง เฟส 10  ต.สำโรง อ.พระประแดง จ.สมุทรปราการ</t>
  </si>
  <si>
    <t>ซื้อหมึกเครื่องพิมพ์ จำนวน 133 รายการ</t>
  </si>
  <si>
    <t>สรุปผลการดำเนินการจัดซื้อจัดจ้างในรอบเดือน มิถุนายน  2569</t>
  </si>
  <si>
    <t>วันที่ 1 - 30 มิถุนายน 2569</t>
  </si>
  <si>
    <t>วิธีประกวดราคาอิเล็กทรอนิกส์ (e-Bidding)</t>
  </si>
  <si>
    <t>งานจ้างก่อสร้างวางท่อประปาและ</t>
  </si>
  <si>
    <t xml:space="preserve">บริษัท เจริญพาณิชย์การช่าง จำกัด </t>
  </si>
  <si>
    <t xml:space="preserve"> บริษัท พงศ์พัช ไฮโดร จำกัด</t>
  </si>
  <si>
    <t>ป13-06-69</t>
  </si>
  <si>
    <t>งานที่เกี่ยวข้อง ด้านลดน้ำสูญเสีย</t>
  </si>
  <si>
    <t xml:space="preserve">บริษัท พงศ์พัช ไฮโดร จำกัด </t>
  </si>
  <si>
    <t>พื้นที่สำนักงานประปาสาขาพระโขนง</t>
  </si>
  <si>
    <t xml:space="preserve">บริษัท ณัฐวรรณวอเตอร์ไปป์ จำกัด </t>
  </si>
  <si>
    <t xml:space="preserve"> บริษัท พี.บี. 85 การช่าง จำกัด</t>
  </si>
  <si>
    <t>ป13-05-69</t>
  </si>
  <si>
    <t xml:space="preserve">บริษัท กุลตะวัน จำกัด </t>
  </si>
  <si>
    <t xml:space="preserve">บริษัท ดี อี ซี เอ็ม จำกัด </t>
  </si>
  <si>
    <t>ป13-08-69</t>
  </si>
  <si>
    <t xml:space="preserve">งานจ้างซ่อมท่อประปาแตกรั่ว พร้อมงานที่
พื้นที่สำนักงานประปาสาขาพระโขนง
</t>
  </si>
  <si>
    <t xml:space="preserve">ห้างหุ้นส่วนจำกัด ชัยอนันต์ การช่าง </t>
  </si>
  <si>
    <t>ซป13-03-69</t>
  </si>
  <si>
    <t>เกี่ยวข้อง ชุดที่ 3-2569</t>
  </si>
  <si>
    <t xml:space="preserve">ห้างหุ้นส่วนจำกัด กุ๊ป กุ๊ป สุทธิ </t>
  </si>
  <si>
    <t>สรุปผลการดำเนินการจัดซื้อจัดจ้างในรอบเดือน มิถุนายน</t>
  </si>
  <si>
    <t>ผู้ช่วยผู้ว่าการ(ทรัพยากรบุคคล) การประปานครหลวง</t>
  </si>
  <si>
    <t>วันที่ 3 เดือน กรกฎาคม พ.ศ.2569</t>
  </si>
  <si>
    <t>ผู้ช่วยผู้ว่าการ(ทรัพยากรบุคคล) (ชวก.(บค))</t>
  </si>
  <si>
    <t>ฝ่ายบริหารทรัพยากรบุคคล(ฝบบ.)</t>
  </si>
  <si>
    <t>ฝ่ายสวัสดิการและกิจการสัมพันธ์ (ฝสก.)</t>
  </si>
  <si>
    <r>
      <t>เรื่อง ใบเบิก</t>
    </r>
    <r>
      <rPr>
        <b/>
        <sz val="16"/>
        <color indexed="8"/>
        <rFont val="TH SarabunPSK"/>
        <family val="2"/>
      </rPr>
      <t>เงินสดย่อย</t>
    </r>
    <r>
      <rPr>
        <sz val="16"/>
        <color indexed="8"/>
        <rFont val="TH SarabunPSK"/>
        <family val="2"/>
      </rPr>
      <t>/ใบเบิกชดเชย</t>
    </r>
    <r>
      <rPr>
        <b/>
        <sz val="16"/>
        <color indexed="8"/>
        <rFont val="TH SarabunPSK"/>
        <family val="2"/>
      </rPr>
      <t>เงินสดย่อย</t>
    </r>
    <r>
      <rPr>
        <sz val="16"/>
        <color indexed="8"/>
        <rFont val="TH SarabunPSK"/>
        <family val="2"/>
      </rPr>
      <t xml:space="preserve">/รายงานการซื้อ </t>
    </r>
  </si>
  <si>
    <t>รายการที่ 1</t>
  </si>
  <si>
    <t>1. เป็นบริษัทที่ กปน. ดำเนินการจัดซื้ออยู่ประจำ</t>
  </si>
  <si>
    <t>กบพฝสก 792/2569</t>
  </si>
  <si>
    <t xml:space="preserve">การจ้างในกรณีจำเป็น จำนวน 2 รายการ </t>
  </si>
  <si>
    <t>บริษัท เพ็ชรรัตน์ ฟาร์ม่า จำกัด</t>
  </si>
  <si>
    <t>โดยที่ผ่านมาไม่มีปัญหาในการจัดซื้อ</t>
  </si>
  <si>
    <t>1) Gel foam จำนวน 1 กล่อง แถม 1 กล่อง</t>
  </si>
  <si>
    <t>(สำนักงานใหญ่)</t>
  </si>
  <si>
    <t>2. รายการที่ 1 เป็นสารห้ามเลือดเฉพาะที่ในงานทันตกรรม</t>
  </si>
  <si>
    <t>2) ชุดตรวจหาแอนติเจน 3 IN 1 จำนวน 10 ชุด</t>
  </si>
  <si>
    <t xml:space="preserve">รายการที่ 2 </t>
  </si>
  <si>
    <t>3. รายการที่ 2 สำหรับไว้แพทย์สั่งตรวจผู้ป่วยที่เข้าข่ายที่มีอาการสงสัย</t>
  </si>
  <si>
    <t>บริษัท วี อาร์ พี เด้นท์ จำกัด</t>
  </si>
  <si>
    <t xml:space="preserve">รายการที่ 1 </t>
  </si>
  <si>
    <t xml:space="preserve">1. เป็นบริษัทที่ กปน. ดำเนินการจัดซื้ออยู่เป็นประจำ </t>
  </si>
  <si>
    <t>กบพฝสก 802/2569</t>
  </si>
  <si>
    <t xml:space="preserve">การจ้างในกรณีจำเป็น จำนวน 3 รายการ </t>
  </si>
  <si>
    <t>บริษัท ซิลลิค ฟาร์มา จำกัด</t>
  </si>
  <si>
    <t>ลว. 24 มิถุนายน 2569</t>
  </si>
  <si>
    <t>1) Gynogesic 500 mg จำนวน 12 กล่อง</t>
  </si>
  <si>
    <t xml:space="preserve">2. รายการที่ 1 ช่วยลดอาการปวดระดับเล็กน้อยถึงปานกลาง ลดไข้ </t>
  </si>
  <si>
    <t>2) BUSCOPAN 10x10’S จำนวน 3 กล่อง</t>
  </si>
  <si>
    <t>รายการที่ 2 - 3</t>
  </si>
  <si>
    <t xml:space="preserve">และต้านการอักเสบ บรรเทาอาการปวดประจำเดือน </t>
  </si>
  <si>
    <t>3) TT MASU.(T-VAC) จำนวน 30 แอมป์</t>
  </si>
  <si>
    <t>บริษัท เสนาเมดิกเทรด จำกัด</t>
  </si>
  <si>
    <t xml:space="preserve">3. รายการที่ 2 ใช้บรรเทาอาการปวดเกร็งในช่องท้อง เช่น </t>
  </si>
  <si>
    <t>ปวดท้องจากลำไส้บีบเกร็ง</t>
  </si>
  <si>
    <t>4. รายการที่ 3 วัคซีนป้องกันโรคบาดทะยัก กระตุ้นให้ระบบ</t>
  </si>
  <si>
    <t>ซื้อวัสดุวิทยาศาสตร์และการแพทย์ (ยา) จำนวน 1 รายการ</t>
  </si>
  <si>
    <t>บริษัท ที เอ็น พี เฮลท์แคร์ จำกัด</t>
  </si>
  <si>
    <t>PO. 3300075341</t>
  </si>
  <si>
    <t>1) Aluminium Hydroxide 250 mg + Magnesium Trisilicate 350 mg +
   Kaolin 50 mg จำนวน 10 กล่อง</t>
  </si>
  <si>
    <t>ลว. 12 มิถุนายน 2569</t>
  </si>
  <si>
    <t>วัสดุวิทยาศาสตร์และการแพทย์ (ยา) จำนวน 1 รายการ</t>
  </si>
  <si>
    <t> บริษัท เมดไลน์ จำกัด</t>
  </si>
  <si>
    <t>PO. 3300075563</t>
  </si>
  <si>
    <t>1) Fexofenadine hydrochloride tab 60 mg จำนวน 40 กล่อง</t>
  </si>
  <si>
    <t>ลว. 26 มิถุนายน 2569</t>
  </si>
  <si>
    <t xml:space="preserve"> บริษัท ดีเคเอสเอช </t>
  </si>
  <si>
    <t>PO. 3300075565</t>
  </si>
  <si>
    <t>1) 	Epinastine hydrochloride eye drop 0.5 mg /1 ml (5 ml)</t>
  </si>
  <si>
    <t>(ประเทศไทย) จำกัด</t>
  </si>
  <si>
    <t>ซื้อวัสดุวิทยาศาสตร์และการแพทย์ (ทันตกรรม) จำนวน 49 รายการ</t>
  </si>
  <si>
    <t> บริษัท นูโวเด้นท์ จำกัด</t>
  </si>
  <si>
    <t>PO. 3300075583</t>
  </si>
  <si>
    <t xml:space="preserve">1) Round Diamond กรอเร็ว 009 </t>
  </si>
  <si>
    <t>2) Round Diamond กรอเร็ว 009</t>
  </si>
  <si>
    <t>3) Round Diamond กรอเร็ว 010</t>
  </si>
  <si>
    <t>4) Round Diamond กรอเร็ว 012</t>
  </si>
  <si>
    <t>5) Round Diamond กรอเร็ว 016</t>
  </si>
  <si>
    <t>6) Round Diamond กรอเร็ว 018</t>
  </si>
  <si>
    <t>7) Round Carbide กรอช้า 010</t>
  </si>
  <si>
    <t>8) Round Carbide กรอช้า 012</t>
  </si>
  <si>
    <t>9) Round Carbide กรอช้า 014</t>
  </si>
  <si>
    <t>10) Round Carbide กรอช้า 016</t>
  </si>
  <si>
    <t>11) Round Carbide กรอช้า 018</t>
  </si>
  <si>
    <t>12) Round Carbide กรอช้า 021</t>
  </si>
  <si>
    <t>13) Round Carbide กรอช้า 023</t>
  </si>
  <si>
    <t>14) Diamond bur กรอเร็ว รูปทรงกระบอก</t>
  </si>
  <si>
    <t>15) Diamond bur กรอเร็ว รูปทรงกระบอก</t>
  </si>
  <si>
    <t>16) Diamond bur กรอเร็ว รูปทรงกระบอก</t>
  </si>
  <si>
    <t>17) Diamond bur กรอเร็ว รูปทรงแหลม</t>
  </si>
  <si>
    <t>18) Diamond bur กรอเร็ว รูปทรงรักบี้</t>
  </si>
  <si>
    <t>19) Diamond bur กรอเร็ว รูปทรงรักบี้</t>
  </si>
  <si>
    <t>20) Diamond bur กรอเร็ว รูปทรงรักบี้</t>
  </si>
  <si>
    <t>21) Diamond bur กรอเร็ว รูปทรงแหลม</t>
  </si>
  <si>
    <t>22) Diamond bur กรอเร็ว รูปทรงเปลวไฟ</t>
  </si>
  <si>
    <t>23) Diamond bur กรอเร็ว รูปทรงเปลวไฟ</t>
  </si>
  <si>
    <t>24) Round Diamond กรอเร็ว คาดแดง 023</t>
  </si>
  <si>
    <t>25) Diamond Preparation กรอเร็ว</t>
  </si>
  <si>
    <t>26) Diamond Preparation กรอเร็ว</t>
  </si>
  <si>
    <t>27) Carbide bur กรอเร็ว 012</t>
  </si>
  <si>
    <t>28) Carbide bur Pear กรอเร็ว 010</t>
  </si>
  <si>
    <t>29) Carbide bur Pear กรอเร็ว 012</t>
  </si>
  <si>
    <t>30) Diamond bur กรอเร็ว 012</t>
  </si>
  <si>
    <t>31) Diamond bur กรอเร็ว 016</t>
  </si>
  <si>
    <t>32) Diamond Tapered กรอเร็ว คาดเขียว 012</t>
  </si>
  <si>
    <t>33) Diamond Tapered กรอเร็ว คาดเขียว 016</t>
  </si>
  <si>
    <t>34) Round Carbide long shank กรอช้า 014</t>
  </si>
  <si>
    <t>35) Round Carbide long shank กรอช้า 016</t>
  </si>
  <si>
    <t>36) Round Carbide long shank กรอช้า 018</t>
  </si>
  <si>
    <t>37) Carbide Fissure ก้านยาว 012</t>
  </si>
  <si>
    <t>38) Round Steel ก้านยาว 009</t>
  </si>
  <si>
    <t>39) Round Steel ก้านยาว 016</t>
  </si>
  <si>
    <t>40) Round Steel ก้านยาว 018</t>
  </si>
  <si>
    <t>41) Round Steel ก้านยาว 023</t>
  </si>
  <si>
    <t>42) Round Steel ก้านยาว 031</t>
  </si>
  <si>
    <t>43) Round Steel ก้านยาว 037</t>
  </si>
  <si>
    <t>44) Round Steel ก้านยาว 050</t>
  </si>
  <si>
    <t>45) Steel Fissure ก้านยาว 010</t>
  </si>
  <si>
    <t>46) Steel หัวมะเฟือง ก้านยาว 040</t>
  </si>
  <si>
    <t>47) Steel หัวมะเฟือง ก้านยาว 050</t>
  </si>
  <si>
    <t>48) Polisher Brush 9645</t>
  </si>
  <si>
    <t>49) สารยึดติดทางทันตกรรม</t>
  </si>
  <si>
    <t>ฝ่ายพัฒนาทรัพยากรบุคคล (ฝพบ.)</t>
  </si>
  <si>
    <t>บันทึก สบงกบฝ 9/2569</t>
  </si>
  <si>
    <t>บริษัท สรรพสินค้าเซ็นทรัล จำกัด สาขาแจ้งวัฒนะ</t>
  </si>
  <si>
    <t>1. บริการรวดเร็ว</t>
  </si>
  <si>
    <t>ลงวันที่ 8 มิถุนายน 2569</t>
  </si>
  <si>
    <t>จำนวนเงิน 1,051.40 บาท</t>
  </si>
  <si>
    <t>2. มีการรับประกันสินค้า</t>
  </si>
  <si>
    <t>เรื่อง รายงานขอซื้อวัสดุที่ไม่มีในคลังกลาง</t>
  </si>
  <si>
    <t>ภาษีมูลค่าเพิ่ม 73.60 บาท</t>
  </si>
  <si>
    <t>รวมเป็นเงิน 1,125.00 บาท</t>
  </si>
  <si>
    <t>ซื้อรางปลั๊กไฟ (มอก.) ไม่น้อยกว่า 4 ช่อง สายไฟยาวไม่ต่ำกว่า 3 เมตร จำนวน 1 อัน</t>
  </si>
  <si>
    <t>ซื้อรางปลั๊กไฟ (มอก.) ไม่น้อยกว่า 4 ช่อง สายไฟยาวไม่ต่ำกว่า 5 เมตร จำนวน 1 อัน</t>
  </si>
  <si>
    <t>เพื่อทดแทนของเดิมที่เสื่อมสภาพตามอายุการใช้งาน</t>
  </si>
  <si>
    <t>สำหรับนำมาใช้ในงานของฝ่ายพัฒนาทรัพยากรบุคคล</t>
  </si>
  <si>
    <t xml:space="preserve">ซึ่งไม่มีเบิกในคลังพัสดุกลาง </t>
  </si>
  <si>
    <t>บันทึก สกลฝพบ 734/2569</t>
  </si>
  <si>
    <t>บริษัท ซีพี แอ็กซ์ตร้า จำกัด (มหาชน)</t>
  </si>
  <si>
    <t>ลงวันที่ 15 มิถุนายน 2569</t>
  </si>
  <si>
    <t>จำนวนเงิน 1,802.80 บาท</t>
  </si>
  <si>
    <t>เรื่อง รายงานการซื้อ/การจ้าง</t>
  </si>
  <si>
    <t>ภาษีมูลค่าเพิ่ม 126.20 บาท</t>
  </si>
  <si>
    <t>ในกรณีจำเป็นด้วยเงินทดรองจ่าย</t>
  </si>
  <si>
    <t>รวมเป็นเงิน 1,929.00 บาท</t>
  </si>
  <si>
    <t>ซื้อวัสดุสำนักงาน งานบ้าน งานครัว</t>
  </si>
  <si>
    <t>จำนวน 6 รายการ</t>
  </si>
  <si>
    <t>(เพื่อใช้ในการรับรองการประชุม/</t>
  </si>
  <si>
    <t>รับรองผู้มาติดต่องาน ของ ฝพบ.)</t>
  </si>
  <si>
    <t>ซึ่งไม่มีเบิกในคลังพัสดุกลาง</t>
  </si>
  <si>
    <t>บันทึก สกลฝพบ 802/2569</t>
  </si>
  <si>
    <t>บริษัท บิ๊กแม็ค ดิจิตอล ปริ้นติ้ง จำกัด</t>
  </si>
  <si>
    <t>บริการรวดเร็ว</t>
  </si>
  <si>
    <t>ลงวันที่ 30 มิถุนายน 2569</t>
  </si>
  <si>
    <t>จำนวนเงิน 1,240 บาท</t>
  </si>
  <si>
    <t>ภาษีมูลค่าเพิ่ม 86.80 บาท</t>
  </si>
  <si>
    <t>รวมเป็นเงิน 1,326.80 บาท</t>
  </si>
  <si>
    <t>จ้างทำตรายาง จำนวน 6 อัน</t>
  </si>
  <si>
    <t>เพื่อนำมาใช้ในงานของฝ่ายพัฒนาทรัพยากรบุคคล</t>
  </si>
  <si>
    <t>วงเงินงบประมาณที่จะซื้อ/จ้าง 
(ไม่รวมภาษี)</t>
  </si>
  <si>
    <t>ราคากลาง (บาท)
(รวมภาษี)</t>
  </si>
  <si>
    <t>เลขที่และวันที่ของสัญญาหรือข้อตกลงในการ
ซื้อ/จ้าง</t>
  </si>
  <si>
    <t>ราคาที่เสนอ (บาท)
(รวมภาษี)</t>
  </si>
  <si>
    <t>จ้างซ่อมเครื่องปรับอากาศ สำหรับใช้งานที่ สสข. (สบก.)</t>
  </si>
  <si>
    <t>บริษัท เย็นสะอาด จำกัด</t>
  </si>
  <si>
    <t>เลขที่ 3300075320
ลงวันที่ 10 มิถุนายน 2569</t>
  </si>
  <si>
    <t>จ้างซ่อมแซมห้องน้ำชายชั้น 2 อาคาร 1</t>
  </si>
  <si>
    <t>นายศุภวัฒน์ ศรีเลิศ</t>
  </si>
  <si>
    <t>เลขที่ 3300075389
ลงวันที่ 16 มิถุนายน 2569</t>
  </si>
  <si>
    <t>ซื้อวัสดุคอมพิวเตอร์ (หมึกพิมพ์) สจก.</t>
  </si>
  <si>
    <t>บริษัท พี.พี.เอ็ม ซัพพลาย จำกัด</t>
  </si>
  <si>
    <t>เลขที่ 3300075402
ลงวันที่ 16 มิถุนายน 2569</t>
  </si>
  <si>
    <t>งานสำรวจหาจุดรั่วในระบบจ่ายน้ำ 
พื้นที่สำนักงานประปาสาขาบางเขน 
สัญญาเลขที่ สร16-02-69</t>
  </si>
  <si>
    <t>บริษัท ไฮโดร อีควิปเมนท์ 
ซัพพลาย แอนด์ เซอร์วิส จำกัด</t>
  </si>
  <si>
    <t>สัญญาเลขที่ สร16-02-69
ลงวันที่ 17 มิถุนายน 2569</t>
  </si>
  <si>
    <t>จ้างย้ายเครื่องปรับอากาศ จาก สกล. ไปอาคาร 5</t>
  </si>
  <si>
    <t>เลขที่ 3300075440
ลงวันที่ 18 มิถุนายน 2569</t>
  </si>
  <si>
    <t>สำนักงานประปาสาขาบางเขน การประปานครหลวง</t>
  </si>
  <si>
    <t xml:space="preserve"> ฝ่ายกฎหมาย การประปานครหลวง</t>
  </si>
  <si>
    <t>วงเงินงบประมาณที่จะซื้อ/จ้าง (บาท)</t>
  </si>
  <si>
    <t>ไม่มีการจัดซื้อจัดจ้างในรอบเดือนมิถุนายน 2569</t>
  </si>
  <si>
    <t>สำนักงานประปาสาขามีนบุรี การประปานครหลวง</t>
  </si>
  <si>
    <t xml:space="preserve">รายชื่อผู้เสนอราคาและราคาที่เสนอ </t>
  </si>
  <si>
    <t>เลขที่และวันที่ของสัญญา</t>
  </si>
  <si>
    <t>ที่จะซื้อหรือจ้าง (บาท)</t>
  </si>
  <si>
    <t>โดยสรุป</t>
  </si>
  <si>
    <t>หรือข้อตกลงในการซื้อหรือจ้าง</t>
  </si>
  <si>
    <t>ราคาที่ตกลงซื้อหรือจ้าง (บาท)</t>
  </si>
  <si>
    <t>1. บจก. เจริญพาณิชย์การช่าง</t>
  </si>
  <si>
    <t>บจก. เจริญพาณิชย์การช่าง</t>
  </si>
  <si>
    <t>ราคาต่ำที่สุด</t>
  </si>
  <si>
    <t>PO.No. 3300075394</t>
  </si>
  <si>
    <t xml:space="preserve">ด้านลดน้ำสูญเสีย </t>
  </si>
  <si>
    <t>2. บจก. พี.บี. 85 การช่าง</t>
  </si>
  <si>
    <t>สัญญาเลขที่ ป53-05-69</t>
  </si>
  <si>
    <t>พื้นที่สำนักงานประปาสาขามีนบุรี</t>
  </si>
  <si>
    <t>3. หจก. อิทธิสิทธิ์</t>
  </si>
  <si>
    <t>ลงวันที่ 16 มิถุนายน 2569</t>
  </si>
  <si>
    <t>งานสำรวจหาจุดรั่วในระบบจ่ายน้ำ</t>
  </si>
  <si>
    <t>1. บจก. อิษฎาฯ</t>
  </si>
  <si>
    <t>บจก. อิษฎาฯ</t>
  </si>
  <si>
    <t>PO.No. 3300075527</t>
  </si>
  <si>
    <t>พื้นที่สำนักงานประปาสาขามีนบุรีและพื้นที่อื่นๆ</t>
  </si>
  <si>
    <t>2. บจก. เอสพี วอเตอร์</t>
  </si>
  <si>
    <t>สัญญาเลขที่ สร53-02-69</t>
  </si>
  <si>
    <t>ลงวันที่ 24 มิถุนายน 2569</t>
  </si>
  <si>
    <t>1. บจก. เซน เทค (โกลบอล)</t>
  </si>
  <si>
    <t>บจก. เซน เทค (โกลบอล)</t>
  </si>
  <si>
    <t>PO.No. 3300075542</t>
  </si>
  <si>
    <t xml:space="preserve">ด้านขยายเขตจำหน่ายน้ำ </t>
  </si>
  <si>
    <t>2. หจก. อาชา ธารา 199</t>
  </si>
  <si>
    <t>สัญญาเลขที่ วข53-17-69</t>
  </si>
  <si>
    <t>ซอยวัดสุขใจ 4 ถึงคลองหนึ่งตะวันออก</t>
  </si>
  <si>
    <t>3. หจก. เพชรธนพัทธ์ฯ</t>
  </si>
  <si>
    <t>ลงวันที่ 25 มิถุนายน 2569</t>
  </si>
  <si>
    <t>ถนนวัดสุขใจ แขวงทรายกองดิน</t>
  </si>
  <si>
    <t>4. บจก. บวรศักดิ์ฯ</t>
  </si>
  <si>
    <t>เขตคลองสามวา กรุงเทพมหานคร</t>
  </si>
  <si>
    <t>5. บจก. กัญญาวัฒน์2020</t>
  </si>
  <si>
    <t>6. หจก. สวนสนการช่าง</t>
  </si>
  <si>
    <t>7. บจก. เจริญพาณิชย์ฯ</t>
  </si>
  <si>
    <t>8. บจก. พี.บี.85 การช่าง</t>
  </si>
  <si>
    <t>9. บจก. บีเอ็นเอ็น การช่าง</t>
  </si>
  <si>
    <t>10. บจก. ส.บุญสุวรรณ์</t>
  </si>
  <si>
    <t>จัดซื้อจัดจ้างด้วยวิธี e-bidding รวมเป็นเงิน (บาท)</t>
  </si>
  <si>
    <t>บจก. บุญพิศลย์การช่าง</t>
  </si>
  <si>
    <t>PO.No. 3300075289</t>
  </si>
  <si>
    <t>ด้านขยายเขตจำหน่ายน้ำ (รับจ้างงาน)</t>
  </si>
  <si>
    <t>สัญญาเลขที่ วธ53-17-69</t>
  </si>
  <si>
    <t>โครงการ Soivani ramintra เฟส 2</t>
  </si>
  <si>
    <t>ถนนเจริญพัฒนา แขวงบางชัน</t>
  </si>
  <si>
    <t>บจก. เอ็น แอล พีฯ</t>
  </si>
  <si>
    <t>PO.No. 3300075441</t>
  </si>
  <si>
    <t>สัญญาเลขที่ วธ53-18-69</t>
  </si>
  <si>
    <t>ซอยประชาร่วมใจ 13 (ตาหวาน) ถนนประชาร่วมใจ</t>
  </si>
  <si>
    <t>ลงวันที่ 18 มิถุนายน 2569</t>
  </si>
  <si>
    <t>แขวงทรายกองดินใต้ เขตคลองสามวา</t>
  </si>
  <si>
    <t>กรุงเทพมหานคร และหน้าบริษัท ฟังก์ชั่น</t>
  </si>
  <si>
    <t>อินเตอร์เนชั่นแนล จำกัด (มหาชน)</t>
  </si>
  <si>
    <t>ซื้อแบตเตอรี่สำหรับอุปกรณ์อ่านมาตรวัดน้ำมือถือ</t>
  </si>
  <si>
    <t>บจก. ควอเดล โซลูชั่นฯ</t>
  </si>
  <si>
    <t>PO.No. 3300075540</t>
  </si>
  <si>
    <t>(Handheld) เพื่อใช้ในการอ่านมาตรวัดน้ำ</t>
  </si>
  <si>
    <t>ของสำนักงานประปาสาขามีนบุรี</t>
  </si>
  <si>
    <t>ซื้อกระดาษความร้อน ขนาด 58 มม. X 200 ม.</t>
  </si>
  <si>
    <t>บจก. เดพ โซลูชั่น</t>
  </si>
  <si>
    <t>PO.No. 3300075327</t>
  </si>
  <si>
    <t>(กระดาษกดบัตรคิว)</t>
  </si>
  <si>
    <t>ลงวันที่ 11 มิถุนายน 2569</t>
  </si>
  <si>
    <t>จัดซื้อจัดจ้างโดยวิธีเฉพาะเจาะจง รวมเป็นเงิน (บาท)</t>
  </si>
  <si>
    <t>จัดซื้อจัดจ้างทั้งสองวิธี รวมเป็นเงิน (บาท)</t>
  </si>
  <si>
    <t>ซื้อธงอักษรพระนามาภิไธย ส.ท.</t>
  </si>
  <si>
    <t>ร้านสะพานบุญสังฆภัณฑ์ (ธง)</t>
  </si>
  <si>
    <t>บิลเงินสดเล่มที่ 57 เลขที่ 37 ลงวันที่ 22 มิถุนายน 2569</t>
  </si>
  <si>
    <t>และผ้าขาว</t>
  </si>
  <si>
    <t>ร้านไอริส 1993 (ผ้าขาว)</t>
  </si>
  <si>
    <t>บิลเงินสดเล่มที่ 054 เลขที่ 2680 ลงวันที่ 22 มิถุนายน 2569</t>
  </si>
  <si>
    <t>รวมเป็นเงิน (บาท)</t>
  </si>
  <si>
    <t>ฝ่ายบำรุงรักษาระบบไฟฟ้า</t>
  </si>
  <si>
    <t>วันที่ 4 กรกฎาคม 2569</t>
  </si>
  <si>
    <t>ซื้อวัสดุอุปกรณ์เพื่อใช้ในการซ่อมบำรุง</t>
  </si>
  <si>
    <t>ราคาต่ำสุด ตรงตามคุณสมบัติ</t>
  </si>
  <si>
    <t>3300075227 / 8 มิถุนายน 2569</t>
  </si>
  <si>
    <t>ซื้ออะไหล่โคมไฟส่องสว่าง</t>
  </si>
  <si>
    <t>บริษัท ดับเบิ้ล โซลูชั่น จำกัด</t>
  </si>
  <si>
    <t>3300075228 / 12 มิถุนายน 2569</t>
  </si>
  <si>
    <t>จ้างซ่อมหัวขับ Rotork Acturtor ของ Inlet Valve บ่อ 5 เฟส 1 โรงงานผลิตน้ำมหาสวัสดิ์</t>
  </si>
  <si>
    <t>บริษัท เอส เค วาย ซัพพลาย แอนด์ เซอร์วิส จำกัด</t>
  </si>
  <si>
    <t>3300075229 / 10 มิถุนายน 2569</t>
  </si>
  <si>
    <t>ซื้อวัสดุอุปกรณ์เพื่อใช้งานซ่อมบำรุง</t>
  </si>
  <si>
    <t>บริษัท สามดี เพาเวอร์ จำกัด</t>
  </si>
  <si>
    <t>3300075265 / 12 มิถุนายน 2569</t>
  </si>
  <si>
    <t>ซื้อวัสดุอุปกรณ์เพื่อใช้งานซ่อมบำรุง โรงงานผลิตน้ำบางเขน</t>
  </si>
  <si>
    <t>3300075281 / 15 มิถุนายน 2569</t>
  </si>
  <si>
    <t>จ้างซ่อมหัวขับวาล์วไฟฟ้า Sludge Drain Valve No.2 ถังตกตะกอนหมายเลข 2 โรงงานผลิตน้ำบางเขน</t>
  </si>
  <si>
    <t>บริษัท ซันนี่วาล์ว แอนด์ อินเตอร์เทรด จำกัด</t>
  </si>
  <si>
    <t>3300075275 / 12 มิถุนายน 2569</t>
  </si>
  <si>
    <t>ซื้อวัสดุอุปกรณ์เพื่อการบำรุงรักษา จำนวน 4 รายการ</t>
  </si>
  <si>
    <t>บริษัท กู๊ดลัค ซัพพลายพลาร์ท จำกัด</t>
  </si>
  <si>
    <t>3300075380 / 25 มิถุนายน 2569</t>
  </si>
  <si>
    <t>ซื้อหมึกพิมพ์สำหรับเครื่องพิมพ์</t>
  </si>
  <si>
    <t>3300075381 / 22 มิถุนายน 2569</t>
  </si>
  <si>
    <t>จ้างซ่อม Exhaust Fan No.4 โรงสูบส่งน้ำ 2 โรงงานผลิตน้ำบางเขน</t>
  </si>
  <si>
    <t>บริษัท คราฟท์มอเตอร์</t>
  </si>
  <si>
    <t>3300075408 / 23 มิถุนายน 2569</t>
  </si>
  <si>
    <t>ซื้อ Current Relay CR 95/0-5A 220V AC โรงงานผลิตน้ำบางเขน</t>
  </si>
  <si>
    <t>3300075406 / 23 มิถุนายน 2569</t>
  </si>
  <si>
    <t>ซื้อวัสดุไฟฟ้าและวััสดุอุปกรณ์ เพื่อซ่อมบำรุง โรงงานผลิตน้ำมหาสวัสดิ์</t>
  </si>
  <si>
    <t>3300075474 / 23 มิถุนายน 2569</t>
  </si>
  <si>
    <t>ซื้อวัสดุอุปกรณ์เพื่อใช้งานบำรุงรักษาเชิงแก้ไขปรับปรุง (CM) ห้องส่วนไฟฟ้า 3 และตู้ Load Panel 
โรงสูบ 12 โรงงานผลิตน้ำสามเสน</t>
  </si>
  <si>
    <t>3300075475 / 23 มิถุนายน 2569</t>
  </si>
  <si>
    <t>ซื้อ วัสดุอุปกรณ์เพื่อการบำรุงรักษา</t>
  </si>
  <si>
    <t>รวมเป็นเงินทั้งสิ้น</t>
  </si>
  <si>
    <t>ฝ่ายควบคุมการส่งและจ่ายน้ำ การประปานครหลวง</t>
  </si>
  <si>
    <t>วันที่ 2 กรกฎาคม 2569</t>
  </si>
  <si>
    <t>วงเงินงบประมาณที่จะซื้อ/จ้าง
(รวมภาษี)</t>
  </si>
  <si>
    <t>ราคากลาง (รวมภาษี)</t>
  </si>
  <si>
    <t>ราคาที่ตกลงซื้อ/จ้าง (รวมภาษี)</t>
  </si>
  <si>
    <t>วัสดุอุปกรณ์ป้องกันอันตรายส่วนบุคคล (PPE) จำนวน 6 รายการ</t>
  </si>
  <si>
    <t>บริษัท ทีมเซฟตี้เซลส์ จำกัด</t>
  </si>
  <si>
    <t>2 มิ.ย. 69</t>
  </si>
  <si>
    <t>วัสดุอุปกรณ์สำหรับงานซ่อมท่อประธาน งานภาคสนาม, ไส้กรองเครื่องทำน้ำร้อน-น้ำเย็น รหัสครุภัณฑ์ 5100030669 จำนวน 3 รายการ</t>
  </si>
  <si>
    <t>ห้างหุ้นส่วนจำกัด ฟินิคซ์ไดมอนด์</t>
  </si>
  <si>
    <t>ประตูระบายอากาศแบบผสมทรงสูง ศก.150 มม. จำนวน 1 รายการ</t>
  </si>
  <si>
    <t>บริษัท เอส.ซี.อี.2001 จำกัด</t>
  </si>
  <si>
    <t>วัสดุอุปกรณ์สำหรับงานซ่อมท่อประธาน จำนวน 1 รายการ</t>
  </si>
  <si>
    <t>งานจ้างซ่อมอุปกรณ์ DC Power Supply UZ1218 และอุปกรณ์Pressure Transmitter U208และUZ0619 จำนวน 1 งาน</t>
  </si>
  <si>
    <t>บริษัท เอสพีแอล ซิสเต็ม จำกัด</t>
  </si>
  <si>
    <t>4 มิ.ย. 69</t>
  </si>
  <si>
    <t xml:space="preserve">วัสดุอุปกรณ์สำหรับงานซ่อมท่อประธาน จำนวน 1 รายการ </t>
  </si>
  <si>
    <t>วัสดุอุปกรณ์สำหรับงานซ่อมท่อประธาน จำนวน 2 รายการ</t>
  </si>
  <si>
    <t>5 มิ.ย. 69</t>
  </si>
  <si>
    <t>งานซ่อมแซมจุดรั่วซึมบริเวณดาดฟ้าและภายในอาคารสำนักงานระบบส่งและสูบจ่ายน้ำชั้น 6 จำนวน 1 งาน</t>
  </si>
  <si>
    <t>บริษัท โอเอส เจนเนอเรชั่น จำกัด</t>
  </si>
  <si>
    <t>10 มิ.ย. 69</t>
  </si>
  <si>
    <t>วัสดุอุปกรณ์งานซ่อมท่อประธาน จำนวน 1 รายการ</t>
  </si>
  <si>
    <t>บริษัท ทรงพล สติล จำกัด</t>
  </si>
  <si>
    <t>งานจ้างเฝ้าระวังและตรวจสอบสถานะ Valve Chamber ในระบบอุโมงค์ส่งน้ำ แบบเรียลไทม์ (Smart Chamber Monitoring System) ที่ Valve Chamber ลุมพินี จำนวน 1 งาน</t>
  </si>
  <si>
    <t>บริษัท เอสไอ อินโนเวทีฟ เทค จำกัด</t>
  </si>
  <si>
    <t>11 มิ.ย. 69</t>
  </si>
  <si>
    <t>งานจ้างซ่อมท่อประธานพร้อมงานอื่น ๆ ที่เกี่ยวข้อง ในพื้นที่ให้บริการของ กปน. จำนวน 1 งาน</t>
  </si>
  <si>
    <t>บริษัท รวมนที จำกัด</t>
  </si>
  <si>
    <t>บริษัท ทีเอสวี เอ็นจิเนียริ่ง (2003) จำกัด</t>
  </si>
  <si>
    <t>จท.(ฝคจ) 23-2569</t>
  </si>
  <si>
    <t>บริษัท สยามคอนสตรัคชั่น กรุ๊ป จำกัด</t>
  </si>
  <si>
    <t>วัสดุสำรองคลัง จำนวน 6 รายการ</t>
  </si>
  <si>
    <t>บริษัท เอส.ดับเบิลยู.เค. อินดัสเตรียล จำกัด</t>
  </si>
  <si>
    <t>12 มิ.ย. 69</t>
  </si>
  <si>
    <t>จ้างซ่อมเครื่องสูบน้ำ รหัสครุภัณฑ์ 1700006091 จำนวน 1 รายการ</t>
  </si>
  <si>
    <t>บริษัท ไฟลมาร์ จำกัด</t>
  </si>
  <si>
    <t>วัสดุอุปกรณ์สำหรับงานซื้อพร้อมบริการเปลี่ยนใส่ยางนอก, ยางใน, ยางรอง ทะเบียน 99-3659, 99-7149 จำนวน 1 รายการ</t>
  </si>
  <si>
    <t>บริษัท ต.ไทยเจริญ เซอร์วิส จำกัด</t>
  </si>
  <si>
    <t>15 มิ.ย. 69</t>
  </si>
  <si>
    <t>หมึกและตลับทิ้งหมึก สำหรับเครื่องพิมพ์ในหน่วยงาน กซร. จำนวน 14 รายการ</t>
  </si>
  <si>
    <t>เปลี่ยนอุปกรณ์ไฟ เพื่อบำรุงรักษาตามอายุการใช้งานรถยนต์ทะเบียน 53-9369 จำนวน 5 รายการ โดยวิธีเฉพาะเจาะจง จำนวน 5 รายการ</t>
  </si>
  <si>
    <t>บริษัท พีแอลดี เทิฟแอนด์แลนด์สเคป จำกัด</t>
  </si>
  <si>
    <t>16 มิ.ย. 69</t>
  </si>
  <si>
    <t xml:space="preserve">วัสดุอุปกรณ์สำหรับงานซ่อมท่อประธาน จำนวน 2 รายการ </t>
  </si>
  <si>
    <t>17 มิ.ย. 69</t>
  </si>
  <si>
    <t xml:space="preserve">ทรายหยาบ จำนวน 150 ลบ.ม. </t>
  </si>
  <si>
    <t>บริษัท บัวสมบูรณ์ขนส่งวัสดุ จำกัด</t>
  </si>
  <si>
    <t>18 มิ.ย. 69</t>
  </si>
  <si>
    <t>หีบกุญแจประตูน้ำลิ้นปีกผีเสื้อ และฝาหีบกุญแจประตูน้ำปีกผีเสื้อ จำนวน 2 รายการ</t>
  </si>
  <si>
    <t>บริษัท วาล์วน้ำไทย จำกัด</t>
  </si>
  <si>
    <t>19 มิ.ย. 69</t>
  </si>
  <si>
    <t>สายสลิงผ้าใบ มีห่วง 2 ด้านสำหรับงานซ่อมท่อประธาน จำนวน 3 รายการ</t>
  </si>
  <si>
    <t>วัสดุสำรองคลัง จำนวน 4 รายการ</t>
  </si>
  <si>
    <t>งานจ้างปรับปรุงห้องควบคุมของกองควบคุมระบบส่งและสูบจ่ายน้ำ จำนวน 1 งาน</t>
  </si>
  <si>
    <t>บริษัท แอดวานซ์ อะควา เทคโนโลยี แอนด์ เอ็นจิเนียริ่ง จำกัด</t>
  </si>
  <si>
    <t>วัสดุอุปกรณ์งานซ่อมท่อประธาน และงานภาคสนาม จำนวน 25 รายการ</t>
  </si>
  <si>
    <t>วัสดุอุปกรณ์ซ่อมบำรุงรักษา และงานบริการโรงงานที่เสื่อมสภาพให้กลับมาใช้งานได้ปกติ จำนวน 87 รายการ</t>
  </si>
  <si>
    <t>งานจ้างบำรุงรักษาชุดกลไกควบคุมลิ้นประตูน้ำ แบบลิ้นปีกผีเสื้อ พื้นที่ กปน. จำนวน 1 งาน</t>
  </si>
  <si>
    <t>จท.(ฝคจ) 21-2569</t>
  </si>
  <si>
    <t>บริษัท ทริปเปิ้ลอาร์เกียร์ จำกัด</t>
  </si>
  <si>
    <t>งานจ้างซ่อมท่อประธานขนาด ศก. 900X300 มม. บริเวณถนนสามัคคี ตรงข้ามร้านฟลาวเวอร์ จำนวน 1 งาน</t>
  </si>
  <si>
    <t>บริษัท ก้าวหน้าโซลูชั่น จำกัด</t>
  </si>
  <si>
    <t>23 มิ.ย. 69</t>
  </si>
  <si>
    <t>ซ่อมเครื่องกำเนิดไฟฟ้า ขนาด30KVA รหัสครุภัณฑ์ 1700008778 จำนวน 1 รายการ</t>
  </si>
  <si>
    <t>บริษัท วรกร คอร์ปอเรชั่น จำกัด</t>
  </si>
  <si>
    <t>งานจ้างรถเครน ขนาด 25 ตัน จำนวน 3 วัน (สำหรับรื้อย้ายฐานรองรับท่อประปา บริเวณถนนวิภาวดีรังสิต ช่วงหน้ามหาวิทยาลัยเกษตรศาสตร์) จำนวน 1 งาน</t>
  </si>
  <si>
    <t xml:space="preserve">วัสดุอุปกรณ์งานซ่อมท่อประธาน จำนวน 3 รายการ </t>
  </si>
  <si>
    <t>24 มิ.ย. 69</t>
  </si>
  <si>
    <t>24 มิ.ย.69</t>
  </si>
  <si>
    <t>งานจ้างซ่อมชุดควบคุมประตูน้ำระยะไกล (RCV) ในระบบท่อประธาน พื้นที่ กปน. จำนวน 1 งาน</t>
  </si>
  <si>
    <t>จท.(ฝคจ) 18-2569</t>
  </si>
  <si>
    <t>จ้างทำป้ายไวนิลประชาสัมพันธ์งานซ่อมท่อประธาน จำนวน 2 รายการ</t>
  </si>
  <si>
    <t>26 มิ.ย. 69</t>
  </si>
  <si>
    <t>งานจ้างซ่อมแซมระบบป้องกันการผุกร่อนของท่อประธานและท่อส่งน้ำพื้นที่ กปน. จำนวน 1 งาน</t>
  </si>
  <si>
    <t>บริษัท ซี จี แอล เอ็นจิเนียริ่ง จำกัด</t>
  </si>
  <si>
    <t>วัสดุสำรองคลัง จำนวน 3 รายการ</t>
  </si>
  <si>
    <t>29 มิ.ย. 69</t>
  </si>
  <si>
    <t xml:space="preserve"> งานจ้างเจาะสำรวจหาแนวท่อประธาน ท่อส่งน้ำ และอุโมงค์ส่งน้ำพื้นที่ กปน. จำนวน 1 งาน</t>
  </si>
  <si>
    <t>บริษัท อันเดอร์กราวน์ อินเวสติเกชั่น จำกัด</t>
  </si>
  <si>
    <t>สำรวจหาโพรงใต้ดินด้วยวิธี GPR บริเวณถนนกัลปพฤกษ์ คลองบางประทุน จำนวน 1 งาน</t>
  </si>
  <si>
    <r>
      <t>สรุปผลการดำเนินการจัดซื้อจัดจ้างในรอบเดือนมิถุนายน</t>
    </r>
    <r>
      <rPr>
        <b/>
        <sz val="16"/>
        <color rgb="FFFF0000"/>
        <rFont val="TH SarabunPSK"/>
        <family val="2"/>
      </rPr>
      <t xml:space="preserve"> </t>
    </r>
    <r>
      <rPr>
        <b/>
        <sz val="16"/>
        <rFont val="TH SarabunPSK"/>
        <family val="2"/>
      </rPr>
      <t>2569</t>
    </r>
  </si>
  <si>
    <t>สรุปผลการดำเนินการจัดซื้อจัดจ้างในรอบเดือน....มิถุนายน 2569......</t>
  </si>
  <si>
    <t>ฝ่ายบำรุงรักษาระบบเครื่องกลและโยธา</t>
  </si>
  <si>
    <t>30 มิถุนายน 2569</t>
  </si>
  <si>
    <t>จ้างซ่อมท่อสั้นด้าน Discharge ของเครื่องสูบน้ำหมายเลข 1 สถานีสูบจ่ายน้ำคลองเตย</t>
  </si>
  <si>
    <t>บจ.ไทคูนวณิชย์</t>
  </si>
  <si>
    <t>เลขที่ 3300075249 วันที่ 4 มิถุนายน 2569</t>
  </si>
  <si>
    <t>วัสดุอุปกรณ์ใช้ซ่อมอุปกรณ์ในระบบผลิตน้ำ จำนวน 18 รายการ</t>
  </si>
  <si>
    <t>หจก.ตรีอุดม</t>
  </si>
  <si>
    <t>เลขที่ 3300075252 วันที่ 4 มิถุนายน 2569</t>
  </si>
  <si>
    <t>จ้างซ่อมน้ำรั่ว บริเวณ Expansion Joint ใต้บ่อกรองน้ำหมายเลข 20 กับ 22 โรงงานผลิตน้ำบางเขน</t>
  </si>
  <si>
    <t>บจ.แพลน บี มัลติเทค</t>
  </si>
  <si>
    <t>เลขที่ 3300075260 วันที่ 4 มิถุนายน 2569</t>
  </si>
  <si>
    <t>วัสดุอุปกรณ์ จำนวน 1 รายการ</t>
  </si>
  <si>
    <t>บจ.ณัฐกานต์ ทรานสมิสชั่น</t>
  </si>
  <si>
    <t>เลขที่ 3300075338 วันที่ 12 มิถุนายน 2569</t>
  </si>
  <si>
    <t>วัสดุอุปกรณ์ จำนวน 24 รายการ</t>
  </si>
  <si>
    <t>หจก.ธาราเอ็นจิเนียริ่ง</t>
  </si>
  <si>
    <t>เลขที่ 3300075339 วันที่ 12 มิถุนายน 2569</t>
  </si>
  <si>
    <t>วัสดุอุปกรณ์สำหรับ Fine screen No.5 โรงสูบน้ำดิบ 1 โรงงานผลิตน้ำบางเขน จำนวน 11 รายการ</t>
  </si>
  <si>
    <t>เลขที่ 3300075340 วันที่ 12 มิถุนายน 2569</t>
  </si>
  <si>
    <t>หมึกสำหรับเครื่องพิมพ์ จำนวน 6 รายการ</t>
  </si>
  <si>
    <t>เลขที่ 3300075342 วันที่ 12 มิถุนายน 2569</t>
  </si>
  <si>
    <t>ปะเก็นเชือกสำหรับบำรุงรักษาเครื่องจักร จำนวน 1 รายการ</t>
  </si>
  <si>
    <t>บจ.อาร์ พี เอนจิเนียริ่ง แอนด์ ซัพพลาย</t>
  </si>
  <si>
    <t>เลขที่ 3300075343 วันที่ 12 มิถุนายน 2569</t>
  </si>
  <si>
    <t>วัสดุอุปกรณ์ จำนวน 2 รายการ</t>
  </si>
  <si>
    <t>บจ.ภูนิคม วิศวกรรม</t>
  </si>
  <si>
    <t>เลขที่ 3300075345 วันที่ 12 มิถุนายน 2569</t>
  </si>
  <si>
    <t>วัสดุอุปกรณ์สำหรับ Bypass Valve โรงสูบส่งน้ำ 3 โรงงานผลิตน้ำบางเขน จำนวน 33 รายการ</t>
  </si>
  <si>
    <t>เลขที่ 3300075348 วันที่ 12 มิถุนายน 2569</t>
  </si>
  <si>
    <t>จ้างซ่อม Booster Pump ถังตกตะกอน หมายเลข 8 โรงงานผลิตน้ำบางเขน</t>
  </si>
  <si>
    <t>บจ.เอ.ที.89 เซอร์วิส</t>
  </si>
  <si>
    <t>เลขที่ 3300075349 วันที่ 12 มิถุนายน 2569</t>
  </si>
  <si>
    <t>วัสดุอุปกรณ์ จำนวน 31 รายการ</t>
  </si>
  <si>
    <t>เลขที่ 3300075350 วันที่ 12 มิถุนายน 2569</t>
  </si>
  <si>
    <t>จ้างซ่อมรอกไฟฟ้า ขนาด 3.2 ตัน หมายเลข 1 โรงจ่ายคลอรีน 1 โรงงานผลิตน้ำบางเขน</t>
  </si>
  <si>
    <t>บจ.เจแพท เอนจิเนียริ่ง แอนด์ เซอร์วิส</t>
  </si>
  <si>
    <t>เลขที่ 3300075359 วันที่ 12 มิถุนายน 2569</t>
  </si>
  <si>
    <t>จ้างรื้อถอนโครงสร้างเหล็กระบบรางเครน โรงจ่ายสารส้ม 2 โรงงานผลิตน้ำบางเขน</t>
  </si>
  <si>
    <t>เลขที่ 3300075360 วันที่ 12 มิถุนายน 2569</t>
  </si>
  <si>
    <t>วัสดุอุปกรณ์สำหรับงานซ่อมปั๊มโซดาไฟ จำนวน 5 รายการ</t>
  </si>
  <si>
    <t>บจ.นิธิ ธัญ คอมเมอร์เชียล</t>
  </si>
  <si>
    <t>เลขที่ 3300075368 วันที่ 15 มิถุนายน 2569</t>
  </si>
  <si>
    <t>จ้างซ่อมชุดใบพัด (Complete set of impeller) ของเครื่องสูบน้ำหมายเลข 3 สถานีสูบจ่ายน้ำมีนบุรี</t>
  </si>
  <si>
    <t>บจ.ที-เซอร์วิส 2024</t>
  </si>
  <si>
    <t>เลขที่ 3300075414 วันที่ 17 มิถุนายน 2569</t>
  </si>
  <si>
    <t>จ้างซ่อมชุดเกียร์ถังตกตะกอน หมายเลข 3 โรงงานผลิตน้ำธนบุรี</t>
  </si>
  <si>
    <t>บจ.ซิสเท็ม คอร์ป</t>
  </si>
  <si>
    <t>เลขที่ 3300075415 วันที่ 17 มิถุนายน 2569</t>
  </si>
  <si>
    <t>อะไหล่สำหรับเครื่องสูบน้ำหมายเลข 9 ที่โรงสูบน้ำดิบ 2 โรงงานผลิตน้ำบางเขน</t>
  </si>
  <si>
    <t>บจ.โทริชิมา เซอร์วิส โซลูชั่นส์ (ไทยแลนด์)</t>
  </si>
  <si>
    <t>รายเดียว</t>
  </si>
  <si>
    <t>เลขที่ ซท.(ฝบย) 1-2569 วันที่ 19 มิถุนายน 2569</t>
  </si>
  <si>
    <t>วัสดุและอุปกรณ์ใช้ซ่อมอุปกรณ์ในระบบจ่ายสารเคมี จำนวน 13 รายการ</t>
  </si>
  <si>
    <t>เลขที่ 3300075439 วันที่ 18 มิถุนายน 2569</t>
  </si>
  <si>
    <t>จ้างซ่อมและเปลี่ยนอะไหล่เครื่องสูบน้ำดิบ หมายเลข 1 ที่โรงสูบน้ำดิบ 2 สถานีสูบน้ำดิบสำแล</t>
  </si>
  <si>
    <t>เลขที่ จท.(ฝบย) 2-2569 วันที่ 26 มิถุนายน 2569</t>
  </si>
  <si>
    <t>อะไหล่สำหรับ PM ระบบจ่ายคลอรีน ยี่ห้อ hydro instrument จำนวน 3 รายการ</t>
  </si>
  <si>
    <t>บจ.ยูเอชเอ็ม</t>
  </si>
  <si>
    <t>เลขที่ 3300075489 วันที่ 22 มิถุนายน 2569</t>
  </si>
  <si>
    <t>วัสดุอุปกรณ์ จำนวน 22 รายการ</t>
  </si>
  <si>
    <t>เลขที่ 3300075505 วันที่ 23 มิถุนายน 2569</t>
  </si>
  <si>
    <t>จ้างซ่อมเครื่องเชื่อม INVERTER TIG 250P ACDC/220V</t>
  </si>
  <si>
    <t>เลขที่ 3300075507 วันที่ 23 มิถุนายน 2569</t>
  </si>
  <si>
    <t>วัสดุอุปกรณ์ จำนวน 23 รายการ</t>
  </si>
  <si>
    <t>เลขที่ 3300075519 วันที่ 24 มิถุนายน 2569</t>
  </si>
  <si>
    <t>จ้างซ่อมรถยนต์กระบะ ยี่ห้อ MAZDA หมายเลขทะเบียน ตส 4352 กรุงเทพมหานคร</t>
  </si>
  <si>
    <t>เลขที่ 3300075524 วันที่ 24 มิถุนายน 2569</t>
  </si>
  <si>
    <t>วัสดุอุปกรณ์ จำนวน 19 รายการ</t>
  </si>
  <si>
    <t>เลขที่ 3300075536 วันที่ 25 มิถุนายน 2569</t>
  </si>
  <si>
    <t>จ้างซ่อมรถบรรทุกขนาด 6 ตัน หมายเลขทะเบียน 53-3596 กทม.</t>
  </si>
  <si>
    <t>เลขที่ 3300075543 วันที่ 25 มิถุนายน 2569</t>
  </si>
  <si>
    <t>วัสดุอุปกรณ์ จำนวน 39 รายการ</t>
  </si>
  <si>
    <t>เลขที่ 3300075595 วันที่ 29 มิถุนายน 2569</t>
  </si>
  <si>
    <t>วัสดุอุปกรณ์ จำนวน 27 รายการ</t>
  </si>
  <si>
    <t>เลขที่ 3300075604 วันที่ 30 มิถุนายน 2569</t>
  </si>
  <si>
    <t>จ้างซ่อมเครื่องปรับอากาศขนาด 40000 BTU</t>
  </si>
  <si>
    <t>เลขที่ 3300075605 วันที่ 30 มิถุนายน 2569</t>
  </si>
  <si>
    <t>จ้างซ่อม Butterfly Valve ของเครื่องสูบส่งน้ำ หมายเลข 1 สถานีสูบส่งน้ำ โรงงานผลิตน้ำมหาสวัสดิ์</t>
  </si>
  <si>
    <t>เลขที่ 3300075611 วันที่ 30 มิถุนายน 2569</t>
  </si>
  <si>
    <t>สรุปผลการดำเนินการจัดซื้อจัดจ้างในรอบเดือน มิถุนายน 2569 (วิธีเฉพาะเจาะจง)</t>
  </si>
  <si>
    <t>สำนักงานประปาสาขาทุ่งมหาเมฆ</t>
  </si>
  <si>
    <t>วันที่ 1-30 มิถุนายน 2569</t>
  </si>
  <si>
    <t>วงเงินงบประมาณ
ที่จะซื้อหรือจ้าง</t>
  </si>
  <si>
    <t>เหตุผลที่
คัดเลือก</t>
  </si>
  <si>
    <t>(ไม่รวมภาษีมูลค่าเพิ่ม)</t>
  </si>
  <si>
    <t>(รวมภาษีมูลค่าเพิ่ม)</t>
  </si>
  <si>
    <t>ราคาที่เสนอ
(รวมภาษีมูลค่าเพิ่ม)</t>
  </si>
  <si>
    <t>ราคาที่ตกลงซื้อ/จ้าง
(รวมภาษีมูลค่าเพิ่ม)</t>
  </si>
  <si>
    <t>งานซื้อถังน้ำมันเชื้อเพลิง อุปกรณ์ พร้อมติดตั้ง</t>
  </si>
  <si>
    <t>บจก.วิจิตรออโต้ไทร์</t>
  </si>
  <si>
    <t>และอุปกรณ์เกี่ยวกับปั๊มน้ำ พร้อมติดตั้ง ของรถบรรทุกน้ำ</t>
  </si>
  <si>
    <t>บจก.คาร์เซอร์เคิล แอนด์ เซอร์วิส</t>
  </si>
  <si>
    <t>เสนอราคาต่ำสุด</t>
  </si>
  <si>
    <t>PO 3300075429</t>
  </si>
  <si>
    <t>ISUZU หมายเลขทะเบียน 52-3891 สบก.กรก.สสท.</t>
  </si>
  <si>
    <t>และมีคุณสมบัติครบถ้วน</t>
  </si>
  <si>
    <t>เลขที่ ซท05-13-69</t>
  </si>
  <si>
    <t>บจก.เอ็นพี ซาบิสุ</t>
  </si>
  <si>
    <t>งานซื้อแบตเตอรี่สำหรับอุปกรณ์อ่านมาตรวัดน้ำมือถือ</t>
  </si>
  <si>
    <t>บจก.เอสเคเอส แอดวานซ์</t>
  </si>
  <si>
    <t>(Handheld) ของ สอม.กรด.สสท.</t>
  </si>
  <si>
    <t>บจก.คอมซิส คอร์ปปอเรชั่น</t>
  </si>
  <si>
    <t>PO 3300075452</t>
  </si>
  <si>
    <t>เลขที่ ซท05-14-69</t>
  </si>
  <si>
    <t>ลงวันที่ 19 มิถุนายน 2569</t>
  </si>
  <si>
    <t>บจก.นอร์ท</t>
  </si>
  <si>
    <t>งานจ้างก่อสร้างวางท่อประปา และงานที่เกี่ยวข้อง</t>
  </si>
  <si>
    <t>บจก.เซน เทค (โกลบอล)</t>
  </si>
  <si>
    <t>ด้านลดน้ำสูญเสีย พื้นที่สำนักงานประปาสาขาทุ่งมหาเมฆ</t>
  </si>
  <si>
    <t>เสนอราคารายเดียว</t>
  </si>
  <si>
    <t>PO 3300075466</t>
  </si>
  <si>
    <t>เลขที่ ป05-14-69</t>
  </si>
  <si>
    <t>งานจ้างบำรุงรักษาชุดเครื่องกรองน้ำระบบ RO ของ สสท.</t>
  </si>
  <si>
    <t>บจก.แสงเอกซัพพลายส์</t>
  </si>
  <si>
    <t>เลขที่ จท05-10-69</t>
  </si>
  <si>
    <t>บจก.เมเจอร์ ฮับ</t>
  </si>
  <si>
    <t>PO 3300075483</t>
  </si>
  <si>
    <t>ควอลิตี้ โปรดักส์ ซัพพลายส์</t>
  </si>
  <si>
    <t>39,055.00 (ไม่เข้าร่วมระบบภาษีมูลค่าเพิ่ม)</t>
  </si>
  <si>
    <t>ลงวันที่ 22 มิถุนายน 2569</t>
  </si>
  <si>
    <t xml:space="preserve">งานจ้างปรับปรุงภูมิทัศน์และสวน </t>
  </si>
  <si>
    <t>หจก.ธ.เจริญผล 2024 คอนสตรัคชั่น</t>
  </si>
  <si>
    <t xml:space="preserve">สำนักงานประปาสาขาทุ่งมหาเมฆ </t>
  </si>
  <si>
    <t>PO 3300075508</t>
  </si>
  <si>
    <t>เลขที่ จท05-11-69</t>
  </si>
  <si>
    <t>ลงวันที่ 23 มิถุนายน 2569</t>
  </si>
  <si>
    <t>หจก.สุวัฒนา คอนสตรัคชั่น</t>
  </si>
  <si>
    <t>PO 3300075535</t>
  </si>
  <si>
    <t>เลขที่ ป05-15-69</t>
  </si>
  <si>
    <t>บจก.สุทธิพร การโยธา</t>
  </si>
  <si>
    <t>PO 3300075560</t>
  </si>
  <si>
    <t>เลขที่ ป05-16-69</t>
  </si>
  <si>
    <t xml:space="preserve">งานซื้อหมึกพิมพ์ จำนวน 11 กล่อง </t>
  </si>
  <si>
    <t>บจก.ทรัพย์อรุณพง (สำนักงานใหญ่)</t>
  </si>
  <si>
    <t>เลขที่ ซท05-15-69</t>
  </si>
  <si>
    <t>PO 3300075602</t>
  </si>
  <si>
    <t>หจก.เอ็น.ยู.เอ็น</t>
  </si>
  <si>
    <t>บจก.โซ-อ๊อน (ประเทศไทย)</t>
  </si>
  <si>
    <t>รวมทั้งสิ้น 8 รายการ</t>
  </si>
  <si>
    <t>สรุปผลการดำเนินการจัดซื้อจัดจ้างในรอบเดือน มิถุนายน 2569 (วิธี e-bidding)</t>
  </si>
  <si>
    <t>บจก.โอสิริแอนด์ซันส์</t>
  </si>
  <si>
    <t>เลขที่ ป05-12-69</t>
  </si>
  <si>
    <t>บจก.พี.บี.85 การช่าง</t>
  </si>
  <si>
    <t>PO 3300075298</t>
  </si>
  <si>
    <t>บจก.ธนาชั้น การช่าง</t>
  </si>
  <si>
    <t>บจก.ภัทรสิน คอนสตรัคชั่น แอนด์ เซอร์วิส (2547)</t>
  </si>
  <si>
    <t>พื้นที่สำนักงานประปาสาขาทุ่งมหาเมฆ</t>
  </si>
  <si>
    <t>PO 3300075363</t>
  </si>
  <si>
    <t>เลขที่ ซป05-02-69</t>
  </si>
  <si>
    <t>ลงวันที่ 12 มิถุนายน 2569</t>
  </si>
  <si>
    <t>หจก.นาดา วิศวกรรม</t>
  </si>
  <si>
    <t>PO 3300075533</t>
  </si>
  <si>
    <t>เลขที่ ป05-05-69</t>
  </si>
  <si>
    <t>รวมทั้งสิ้น 3 รายการ</t>
  </si>
  <si>
    <t>กองจัดจ้าง ฝ่ายจัดหาและพัสดุ การประปานครหลวง</t>
  </si>
  <si>
    <t>วันที่ เดือน กรกฎาคม พ.ศ. 2569</t>
  </si>
  <si>
    <t>เลขที่ี่สัญญา/ใบสั่งซื้อ</t>
  </si>
  <si>
    <t>วันที่ทำสัญญา/ใบสั่งซื้อ</t>
  </si>
  <si>
    <t>งานจ้างตรวจสุขภาพพนักงานประจำปี ประจำปีงบประมาณ 2569 เลขที่ จท.75-2569</t>
  </si>
  <si>
    <t>บริษัท มีนบุรี การแพทย์ จำกัด</t>
  </si>
  <si>
    <t>บริษัทโรงพยาบาลนนทเวช จำกัด (มหาชน)</t>
  </si>
  <si>
    <t xml:space="preserve">เป็นผู้มีคุณสมบัติและข้อเสนอทางเทคนิค ถูกต้องครบถ้วนและเป็นผู้เสนอราคา ต่ำสุด 
</t>
  </si>
  <si>
    <t>จท.75-2569</t>
  </si>
  <si>
    <t>บริษัท โรงพยาบาลรัตนาธิเบศร์ จำกัด</t>
  </si>
  <si>
    <t>งานจ้างที่ปรึกษาเพื่อประเมินคุณภาพงานตรวจสอบภายใน เลขที่ จท.67-2569 (ครั้งที่ 
2)</t>
  </si>
  <si>
    <t>วิธีประกาศเชิญชวนทั่วไป</t>
  </si>
  <si>
    <t>บริษัท อีวาย คอร์ปอเรท เซอร์วิสเซส จำกัด</t>
  </si>
  <si>
    <t>บริษัท เคพีเอ็มจี ภูมิไชย ที่ปรึกษาธุรกิจ จำกัด</t>
  </si>
  <si>
    <t>เป็นผู้มีคุณสมบัติและข้อเสนอทางเทคนิค ถูกต้องครบถ้วนผ่านเกณฑ์คุณภาพและ เป็นผู้เสนอราคาต่ำสุด</t>
  </si>
  <si>
    <t>จท.67-2569</t>
  </si>
  <si>
    <t>บริษัท ไพร้ซวอเตอร์เฮาส์คูเปอร์ส เอบีเอเอส จำกัด</t>
  </si>
  <si>
    <t>งานจ้างผลิตและเผยแพร่สื่อประชาสัมพันธ์นอกบ้าน (Out of Home) ของการประปานครหลวง เลขที่ จท.80-2569</t>
  </si>
  <si>
    <t>บริษัท สตาร์ รีชเชอร์ส กรุ๊ป จำกัด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</si>
  <si>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</si>
  <si>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จท.80-2569</t>
  </si>
  <si>
    <t>บริษัท อินโนวา มีเดีย (อินเตอร์เนชั่นแนล) จำกัด</t>
  </si>
  <si>
    <t>สำนักงานประปาสาขาบางบัวทอง</t>
  </si>
  <si>
    <t>จ้างค่าแรงงานก่อสร้างวางท่อประปา และงานที่เกี่ยวข้อง (รับจ้างงานเอกชน)</t>
  </si>
  <si>
    <t>บริษัท พงษดา จำกัด</t>
  </si>
  <si>
    <t>วธ54-24-69</t>
  </si>
  <si>
    <t>บริเวณ โครงการ เจ ซิตี้ วงแหวน-บางใหญ่(เฟส4) ถ.340</t>
  </si>
  <si>
    <t xml:space="preserve">สัญญาเลขที่ วธ54-24-69 </t>
  </si>
  <si>
    <t>PO : 3300075287</t>
  </si>
  <si>
    <t xml:space="preserve">จ้างปรับปรุงถอดเปลี่ยน ยก/ย้ายมาตรวัดน้ำ และงานที่เกี่ยวข้อง </t>
  </si>
  <si>
    <t>มบ54-02-69</t>
  </si>
  <si>
    <t xml:space="preserve">บริเวณพื้นที่สำนักงานประปาสาขาบางบัวทอง </t>
  </si>
  <si>
    <t>สัญญาเลขที่ มบ54-02-69</t>
  </si>
  <si>
    <t>PO : 3300075301</t>
  </si>
  <si>
    <t>จ้างค่าแรงงานก่อสร้างวางท่อประปา และงานที่เกี่ยวข้อง (งานขยายเขตMOU)</t>
  </si>
  <si>
    <t>บริษัท บี.อาร์.แอล.คอร์ปอเรชั่น จำกัด</t>
  </si>
  <si>
    <t>MOU54-01-69</t>
  </si>
  <si>
    <t xml:space="preserve">บริเวณ เลียบริมคลองพระพิมลราชา หมู่ที่ 5 </t>
  </si>
  <si>
    <t>และเอกสารถูกต้อง</t>
  </si>
  <si>
    <t>สัญญาเลขที่ MOU54-01-69</t>
  </si>
  <si>
    <t>PO : 3300075387</t>
  </si>
  <si>
    <t xml:space="preserve">ซื้อถ้วยกระดาษกรวยแหลมและกระดาษชำระ </t>
  </si>
  <si>
    <t>บริษัท เสมอดาว จำกัด</t>
  </si>
  <si>
    <t>ซท54-06-69</t>
  </si>
  <si>
    <t>สัญญาเลขที่ ซท54-06-69</t>
  </si>
  <si>
    <t>PO : 3300075396</t>
  </si>
  <si>
    <t xml:space="preserve">ซื้อหมึกพิมพ์ จำนวน 9 ตลับ </t>
  </si>
  <si>
    <t>ซท54-07-69</t>
  </si>
  <si>
    <t>สัญญาเลขที่ ซท54-07-69</t>
  </si>
  <si>
    <t>PO : 3300075463</t>
  </si>
  <si>
    <t>จ้างค่าแรงงานก่อสร้างวางท่อประปา และงานที่เกี่ยวข้อง (งานขยายเขตจำหน่ายน้ำ)</t>
  </si>
  <si>
    <t>499,690.00 </t>
  </si>
  <si>
    <t>ห้างหุ้นส่วนจำกัด ส.รุ่งอรุณก่อสร้าง</t>
  </si>
  <si>
    <t>วข54-12-69</t>
  </si>
  <si>
    <t xml:space="preserve">บริเวณซอยแสงเงิน </t>
  </si>
  <si>
    <t>สัญญาเลขที่ วข54-12-69</t>
  </si>
  <si>
    <t>PO : 3300075523</t>
  </si>
  <si>
    <t xml:space="preserve">จ้างงานปรับปรุงระบบไฟฟ้า บริเวณสำนักงานประปาสาขาบางบัวทอง </t>
  </si>
  <si>
    <t>บริษัท ลิงค์ อินฟินิตี้ ซัคเซส จำกัด</t>
  </si>
  <si>
    <t>จท54-09-69</t>
  </si>
  <si>
    <t>สัญญาเลขที่ จท54-09-69</t>
  </si>
  <si>
    <t>PO : 3300075544</t>
  </si>
  <si>
    <t>ห้างหุ้นส่วนจำกัด สุริยภัณฑ์ การช่าง</t>
  </si>
  <si>
    <t xml:space="preserve"> วธ54-26-69</t>
  </si>
  <si>
    <t xml:space="preserve">บริเวณ โครงการเศรษฐสิริ รัตนาธิเบศร์ (เฟส3) ถนนรัตนาธิเบศร์ </t>
  </si>
  <si>
    <t>สัญญาเลขที่ วธ54-26-69</t>
  </si>
  <si>
    <t>PO : 3300075547</t>
  </si>
  <si>
    <t>จ้างค่าแรงงานก่อสร้างวางท่อประปา และงานที่เกี่ยวข้อง (งานรื้อย้ายท่อประปา)</t>
  </si>
  <si>
    <t>รย54-29-69</t>
  </si>
  <si>
    <t>บริเวณซอยพรหมเมือง หมู่ที่ 7</t>
  </si>
  <si>
    <t xml:space="preserve"> สัญญาเลขที่ รย54-29-69</t>
  </si>
  <si>
    <t>PO : 3300075548</t>
  </si>
  <si>
    <t>บริษัท น่านเหนือ ก่อสร้าง จำกัด</t>
  </si>
  <si>
    <t>รย54-30-69</t>
  </si>
  <si>
    <t xml:space="preserve">บริเวณซอยบุปผาสวรรค์ หมู่ที่ 7 </t>
  </si>
  <si>
    <t>สัญญาเลขที่ รย54-30-69</t>
  </si>
  <si>
    <t>PO : 3300075550</t>
  </si>
  <si>
    <t>วธ54-25-69</t>
  </si>
  <si>
    <t xml:space="preserve">บริเวณ โครงการบางกอก บลูเลอวาร์ด ซิกเนเจอร์ แจ้งวัฒนะ-ราชพฤกษ์(เฟส3) ถนนชัยพฤกษ์ </t>
  </si>
  <si>
    <t>สัญญาเลขที่ วธ54-25-69</t>
  </si>
  <si>
    <t>PO : 3300075591</t>
  </si>
  <si>
    <t>วข54-13-69</t>
  </si>
  <si>
    <t xml:space="preserve">บริเวณ ซอยแสงสุวรรณ 2 หมู่ที่ 3 ถ.รพช.อย.3023 </t>
  </si>
  <si>
    <t>สัญญาเลขที่ วข54-13-69</t>
  </si>
  <si>
    <t>PO : 3300075612</t>
  </si>
  <si>
    <t>ฝ่ายโรงงานผลิตน้ำมหาสวัสดิ์</t>
  </si>
  <si>
    <t>วันที่  3  เดือน กรกฎาคม  พ.ศ.2569</t>
  </si>
  <si>
    <t>งานจัดซื้อ/จ้ดจ้าง</t>
  </si>
  <si>
    <t>งานซื้ออุปกรณ์วิทยาศาสตร์ สำหรับงานวิเคราะห์คุณภาพน้ำ จำนวน 8 รายการ</t>
  </si>
  <si>
    <t xml:space="preserve"> -</t>
  </si>
  <si>
    <t>บริษัท พี.ที.เครื่องมือวิทย์ จำกัด</t>
  </si>
  <si>
    <t>3300074943 ลงนามวันที่ 19 พฤษภาคม 2569</t>
  </si>
  <si>
    <t>งานจ้างซ่อมคอมเพรสเซอร์ ขนาด 45,000 BTU 380V R-410A USE ONLY จำนวน 1 งาน</t>
  </si>
  <si>
    <t>3300074297 ลงนามวันที่ 19 มีนาคม 2569</t>
  </si>
  <si>
    <t>งานซื้ออุปกรณ์ซ่อมแซมเครื่องปรับอากาศ จำนวน 8 รายการ</t>
  </si>
  <si>
    <t>3300074973 ลงนามวันที่ 22 พฤษภาคม 2569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</si>
  <si>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7) จำนวน 1งาน</t>
  </si>
  <si>
    <t>บริษัท ไรซิ่งเวิล์ด จำกัด</t>
  </si>
  <si>
    <t>3300066700 ลงนามวันที่ 1 ตุลาคม 2567</t>
  </si>
  <si>
    <t>งานซื้อรองเท้านิรภัย จำนวน 100 คู่</t>
  </si>
  <si>
    <t xml:space="preserve">บริษัท โกลบอล เวิร์คเซฟ จำกัด </t>
  </si>
  <si>
    <t>3300074175 ลงนามวันที่ 20 มีนาคม 2569</t>
  </si>
  <si>
    <t>งานซื้อพร้อมติดตั้ง Cooling Pump และ Motorพร้อมอุปกรณ์ที่เกี่ยวข้อง สำหรับ VFD หมายเลข TR3 ที่สถานีสูบส่งน้ำ โรงงานผลิตน้ำมหาสวัสดิ์</t>
  </si>
  <si>
    <t>บริษัท แอบโซลูท นอร์ม จำกัด</t>
  </si>
  <si>
    <t>3300072601 ลงนามวันที่ 12 ธันวาคม 2569</t>
  </si>
  <si>
    <t>งานจ้างตรวจวัดคุณภาพสิ่งแวดล้อมในการทำงาน ฝ่ายโรงงานผลิตน้ำมหาสวัสดิ์ จำนวน 1 งาน (งวดที่ 2)(งวดสุดท้าย)</t>
  </si>
  <si>
    <t>3300074035 ลงนามวันที่ 6 มีนาคม 2569</t>
  </si>
  <si>
    <t>งานซื้อสารเคมีสำหรับงานวิเคราะห์คุณภาพน้ำทิ้ง จำนวน 1 รายการ</t>
  </si>
  <si>
    <t>บริษัท มัลติเทค จำกัด</t>
  </si>
  <si>
    <t>3300074997 ลงนามวันที่ 22 พฤษภาคม 2569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</si>
  <si>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8) จำนวน 1งาน</t>
  </si>
  <si>
    <t>ชุมชนร้านสหกรณ์แห่งประเทศไทย จำกัด</t>
  </si>
  <si>
    <t>3300066703 ลงนามวันที่ 1 ตุลาคม 2567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</si>
  <si>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8) จำนวน 1งาน</t>
  </si>
  <si>
    <t>งานจ้างตรวจวิเคราะห์คุณภาพทรายกรองที่ใช้ในการผลิตน้ำ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</si>
  <si>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</si>
  <si>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3300075053 ลงนามวันที่ 20 พฤษภาคม 2569</t>
  </si>
  <si>
    <t>งานจ้างทำสื่อการเรียนรู้ด้านความปลอดภัย     อาชีวอนามัย และสิ่งแวดล้อม จำนวน 1 งาน</t>
  </si>
  <si>
    <t>บริษัท เซฟตี้อินไทย จำกัด</t>
  </si>
  <si>
    <t>3300074782 ลงนามวันที่ 5 พฤษภาคม 2569</t>
  </si>
  <si>
    <t>กองจัดซื้อ ฝ่ายจัดหาและพัสดุ การประปานครหลวง</t>
  </si>
  <si>
    <t>เลขที่สัญญา/ใบสั่งซื้อ</t>
  </si>
  <si>
    <t>ประกวดราคาซื้อพร้อมติดตั้งเครื่องตรวจวัดคุณภาพน้ำอัตโนมัติ จำนวน 1 งาน เลขที่ ซล.11-2569 ด้วยวิธีประกวดราคาอิเล็กทรอนิกส์ (e-bidding)</t>
  </si>
  <si>
    <t>บริษัท ยูเอชเอ็ม จำกัด</t>
  </si>
  <si>
    <t>ซล.11-2569</t>
  </si>
  <si>
    <t>บริษัท เอ็นเดรส แอนด์ เฮาเซอร์(ไทยแลนด์) จำกัด</t>
  </si>
  <si>
    <t>ประกวดราคาซื้อระบบรักษาความปลอดภัยเว็บไซต์ (Web Application Firewall) จำนวน 1 ระบบ เลขที่ ซล.37-2569 ด้วยวิธีประกวดราคาอิเล็กทรอนิกส์ (e-bidding)</t>
  </si>
  <si>
    <t>บริษัท สตรีม ไอ.ที.คอนซัลติ้ง จำกัด</t>
  </si>
  <si>
    <t>ซล.37-2569</t>
  </si>
  <si>
    <t xml:space="preserve">	บริษัท เอ็ม เอฟ อี ซี จำกัด (มหาชน)</t>
  </si>
  <si>
    <t>ประกวดราคาซื้อพร้อมติดตั้ง Control desk บ่อกรองน้ำ 1 -32 โรงงานผลิตน้ำบางเขน จำนวน 1 งาน เลขที่ ซล.31-2569 ด้วยวิธีประกวดราคาอิเล็กทรอนิกส์ (e-bidding)</t>
  </si>
  <si>
    <t>บริษัท บี ที อี จำกัด</t>
  </si>
  <si>
    <t>ซล.31-2569</t>
  </si>
  <si>
    <t>บริษัท เอสเค เพาเวอร์ อีเล็คทริค จำกัด</t>
  </si>
  <si>
    <t>บริษัท ไอเอซีจี จำกัด</t>
  </si>
  <si>
    <t>ห้างหุ้นส่วนจำกัด เอทูเอ เพาเวอร์</t>
  </si>
  <si>
    <t>บริษัท ต.วิชชุกรณ์ จำกัด</t>
  </si>
  <si>
    <t>ประกวดราคาซื้อโต๊ะและเก้าอี้นั่งทำงาน จำนวน 7 รายการ เลขที่ ซล.24-2569 (ครั้งที่ 2) ด้วยวิธีประกวดราคาอิเล็กทรอนิกส์ (e-bidding)</t>
  </si>
  <si>
    <t>บริษัท สยามเอสซีไอ จำกัด</t>
  </si>
  <si>
    <t>ซล.24-1-2569</t>
  </si>
  <si>
    <t>บริษัท ไอคอน สตีล โปรดัคท์ จำกัด </t>
  </si>
  <si>
    <t>ซื้อเครื่องอ่านบาร์โค้ด จำนวน 31 เครื่อง เลขที่ ซล.18-2569 (ครั้งที่ 2) โดยวิธีเฉพาะเจาะจง</t>
  </si>
  <si>
    <t>เฉพาะเจาะจง (ข) ไม่เกินวงเงินที่กำหนดในกฏกระทรวง</t>
  </si>
  <si>
    <t>บริษัท วันดอทวัน จำกัด</t>
  </si>
  <si>
    <t>เป็นผู้มีคุณสมบัติตรงตามเงื่อนไขที่กำหนด</t>
  </si>
  <si>
    <t>ซล.18-2569</t>
  </si>
  <si>
    <t>ประกวดราคาซื้อปะเก็นยางหน้าจาน ขนาดต่างๆ จำนวน 5 รายการ เลขที่ ซค.55-2569 ด้วยวิธีประกวดราคาอิเล็กทรอนิกส์ (e-bidding)</t>
  </si>
  <si>
    <t>บริษัท วัฒนาสุข อินเตอร์เนชั่นแนล จำกัด</t>
  </si>
  <si>
    <t>บริษัท เอส พี เมตัลเวอร์ค จำกัด</t>
  </si>
  <si>
    <t>ซค.55-1-2569</t>
  </si>
  <si>
    <t>ซค.55-2-2569</t>
  </si>
  <si>
    <t>ประกวดราคาซื้อแคล้มป์รัดท่อ PVC ปลอกอัด (SGI) พร้อมสกรูน๊อตยาง จำนวน 9 รายการ เลขที่ ซค.56-2569 ด้วยวิธีประกวดราคาอิเล็กทรอนิกส์ (e-bidding)</t>
  </si>
  <si>
    <t>ซค.56-1-2569</t>
  </si>
  <si>
    <t>ซค.56-2-2569</t>
  </si>
  <si>
    <t>ประกวดราคาซื้อคลอรีนเหลวที่ใช้ในการผลิตน้ำประปา จำนวน 10,938 ตัน เลขที่ ซค.53-2569 ด้วยวิธีประกวดราคาอิเล็กทรอนิกส์ (e-bidding)</t>
  </si>
  <si>
    <t>บริษัท สยาม พีวีเอส เคมิคอลส์ จำกัด</t>
  </si>
  <si>
    <t>บริษัท เอจีซี วีนิไทย จำกัด (มหาชน)</t>
  </si>
  <si>
    <t>ซค.53-1-2569</t>
  </si>
  <si>
    <t>ซค.53-2-2569</t>
  </si>
  <si>
    <t xml:space="preserve">	บริษัท ไซอีก เอ็นจิเนียริ่ง จำกัด</t>
  </si>
  <si>
    <t>บริษัท เกรท อินดัสทรี จำกัด</t>
  </si>
  <si>
    <t>ประกวดราคาซื้อสามทางปากระฆังหน้าจานกลาง ศก. 300 x 100 มม. SGI จำนวน 460 ชุด เลขที่ ซค.73-2569 ด้วยวิธีประกวดราคาอิเล็กทรอนิกส์ (e-bidding)</t>
  </si>
  <si>
    <t>ซค.73-2569</t>
  </si>
  <si>
    <t>บริษัท เอแอนด์เอส(1992) จำกัด</t>
  </si>
  <si>
    <t>ประกวดราคาซื้อประตูน้ำเหล็กหล่อและอุปกรณ์ ศก.400 มม. จำนวน 2 รายการ เลขที่ ซค.81-2569 ด้วยวิธีประกวดราคาอิเล็กทรอนิกส์ (e-bidding)</t>
  </si>
  <si>
    <t>ซค.81-2569</t>
  </si>
  <si>
    <t>บริษัท สยามซินดิเคทเทคโนโลยี จำกัด (มหาชน)</t>
  </si>
  <si>
    <t>ห้างหุ้นส่วนจำกัด เวิลด์ กรุ๊ป คอนสตรัคชั่น</t>
  </si>
  <si>
    <t>ประกวดราคาซื้อท่อพีบี ขนาดต่างๆ จำนวน 3 รายการ เลขที่ ซค.74-2569 ด้วยวิธีประกวดราคาอิเล็กทรอนิกส์ (e-bidding)</t>
  </si>
  <si>
    <t>บริษัท สยามพัฒนพงศ์ จำกัด</t>
  </si>
  <si>
    <t>ซค.74-3-2569</t>
  </si>
  <si>
    <t>บริษัท บางกอกไพบูลย์ไพพ์ จำกัด</t>
  </si>
  <si>
    <t>ซค.74-1-2569</t>
  </si>
  <si>
    <t>ซค.74-2-2569</t>
  </si>
  <si>
    <t>ซื้อประตูน้ำสำหรับติดตั้งมาตรวัดน้ำ จำนวน 2 รายการ เลขที่ ซค.85-2569 โดยวิธีเฉพาะเจาะจง</t>
  </si>
  <si>
    <t>เฉพาะเจาะจง (ค)</t>
  </si>
  <si>
    <t>บริษัท จินดาสุขคอมเมอร์เชียล (1980) จำกัด</t>
  </si>
  <si>
    <t>ซค.85-2569</t>
  </si>
  <si>
    <t>ประกวดราคาซื้อประตูน้ำเหล็กหล่อและอุปกรณ์ ขนาดต่างๆ จำนวน 8 รายการ เลขที่ ซค.65-2569 ด้วยวิธีประกวดราคาอิเล็กทรอนิกส์ (e-bidding)</t>
  </si>
  <si>
    <t>ซค.65-1-2569</t>
  </si>
  <si>
    <t xml:space="preserve">14,984,504.70	</t>
  </si>
  <si>
    <t>ซค.65-2-2569</t>
  </si>
  <si>
    <t xml:space="preserve">15,199,724.50	</t>
  </si>
  <si>
    <t>ซค.65-3-2569</t>
  </si>
  <si>
    <t xml:space="preserve">29,694,640.00	</t>
  </si>
  <si>
    <t xml:space="preserve">12,527,872.44	</t>
  </si>
  <si>
    <t xml:space="preserve">13,803,572.45	</t>
  </si>
  <si>
    <t>ซื้อท่อเหล็กเหนียว ศก. 400 มม. จำนวน 2 รายการ เลขที่ ซค.82-2569 (ครั้งที่ 2) โดยวิธีคัดเลือก</t>
  </si>
  <si>
    <t>คัดเลือก
(ก) ดำเนินการด้วยวิธีประกาศเชิญชวนทั่วไปแล้วไม่ได้ผล</t>
  </si>
  <si>
    <t>บริษัท พี.เอ็ช.แอนด์ พี. จำกัด</t>
  </si>
  <si>
    <t>บริษัท ชวรักษ์ จำกัด</t>
  </si>
  <si>
    <t>ซค.82-2569</t>
  </si>
  <si>
    <t>ประกวดราคาซื้ออุปกรณ์เหล็กหล่อเหนียว (SGI) ใช้กับท่อ เอซี. จำนวน 10 รายการ เลขที่ ซค.75-2569 ด้วยวิธีประกวดราคาอิเล็กทรอนิกส์ (e-bidding)</t>
  </si>
  <si>
    <t>ซค.75-1-2569</t>
  </si>
  <si>
    <t>ซค.75-2-2569</t>
  </si>
  <si>
    <t>ซื้อวัสดุสำนักงาน จำนวน 5 รายการ</t>
  </si>
  <si>
    <t>เฉพาะเจาะจง (ข)</t>
  </si>
  <si>
    <t>บริษัท พัฒนากิจซัพพลายส์ จำกัด</t>
  </si>
  <si>
    <t>ซื้ออุปกรณ์เหล็กหล่อเหนียวทั่วไป (SGI) จำนวน 2 รายการ</t>
  </si>
  <si>
    <t>ซื้อข้องอ 90 องศา ผม.ศก. 20 มม. (ทองแดงเจือ) จำนวน 3,320 ตัว</t>
  </si>
  <si>
    <t>ซื้อสามทางปากระฆังหน้าจานกลาง ศก.150x100 มม. SGI จำนวน 110 ชุด</t>
  </si>
  <si>
    <t>ซื้อประตูน้ำใต้ดิน ศก. 150 มม. จำนวน 40 ตัว</t>
  </si>
  <si>
    <t>ซื้อสลักเกลียวและแป้นเกลียว ST 24x100 มม. จำนน 8,000 ตัว</t>
  </si>
  <si>
    <t>บริษัท เอส.เจ.บี เมทเทิล จำกัด</t>
  </si>
  <si>
    <t>ซื้อหีบกุญแจประตูน้ำ ศก. 400 มม. จำนวน 40 ตัว</t>
  </si>
  <si>
    <t>ซื้อประตูน้ำทองแดงเจือแบบลิ้นยก ศก. 3/4 นิ้ว จำนวน 1,750 ตัว</t>
  </si>
  <si>
    <t>ซื้อกระดาษต่อเนื่องขนาดต่างๆ จำนวน 2 รายการ</t>
  </si>
  <si>
    <t>บริษัท เจนเนอรัล คอมพิวเตอร์ จำกัด</t>
  </si>
  <si>
    <t>ซื้อประตูกรองน้ำ T-Strainers ศก. 100 มม. จำนวน 40 ชุด</t>
  </si>
  <si>
    <t>บริษัท เอสพี ซัคเซส มาร์เก็ตติ้ง จำกัด</t>
  </si>
  <si>
    <t>ซื้อท่อสั้น 15 ซม. ศก. 20 มม. (ทองแดงเจือ) จำนวน 1,750 ตัว</t>
  </si>
  <si>
    <t>ซื้อแหวนยางยีโบลท์ AC, PVC ศก. 400 มม. จำนวน 2 รายการ</t>
  </si>
  <si>
    <t xml:space="preserve">สรุปผลการดำเนินการจัดซื้อจัดจ้างในรอบเดือน  มิถุนายน 2569  </t>
  </si>
  <si>
    <t>หน่วยงาน    ฝ่ายบำรุงรักษาระบบอัตโนมัติและเครื่องวัด    การประปานครหลวง</t>
  </si>
  <si>
    <t xml:space="preserve">วันที่   30   เดือน   มิถุนายน  พ.ศ.   2569 </t>
  </si>
  <si>
    <t>ราคาที่ตกลงซื้อ/จ้าง(บาท)</t>
  </si>
  <si>
    <t>ซื้อวัสดุและอุปกรณ์ จำนวน 23 รายการ</t>
  </si>
  <si>
    <t>หจก. ธาราเอ็นจิเนียริ่ง</t>
  </si>
  <si>
    <t>3300075256</t>
  </si>
  <si>
    <t>12/6/69</t>
  </si>
  <si>
    <t>บ. สินไพบูลย์และบุตร จำกัด</t>
  </si>
  <si>
    <t>หจก. เอสทีพีพี เอ็นจิเนียริ่ง</t>
  </si>
  <si>
    <t>ซื้อหมึกพิมพ์ OKI TONER CARTRIDGE B412</t>
  </si>
  <si>
    <t>3300075336</t>
  </si>
  <si>
    <t>17/6/69</t>
  </si>
  <si>
    <t xml:space="preserve">จำนวน 2 กล่อง </t>
  </si>
  <si>
    <t>หจก. พิรุฬห์ฮาร์ดแวร์</t>
  </si>
  <si>
    <t>ซื้อแบตเตอรี่ 12V 7.2AH -ของ</t>
  </si>
  <si>
    <t>บ. ลีนุกซ์ ซีสเต็ม จำกัด</t>
  </si>
  <si>
    <t>3300075451</t>
  </si>
  <si>
    <t>22/6/69</t>
  </si>
  <si>
    <t>สจ.ราษฎร์บูรณะ จำนวน 40 ลูก</t>
  </si>
  <si>
    <t xml:space="preserve">บ. โพรเทค พาวเวอร์ เอ็นจิเนี่ยริ่ง </t>
  </si>
  <si>
    <t>จำกัด</t>
  </si>
  <si>
    <t>บ. พรอุดมทรัพย์ เอ็นจิเนียริ่ง จำกัด</t>
  </si>
  <si>
    <t xml:space="preserve">ซื้อวัสดุอุปกรณ์ใช้สำหรับงานบำรุงรักษา </t>
  </si>
  <si>
    <t>3300075552</t>
  </si>
  <si>
    <t>29/6/69</t>
  </si>
  <si>
    <t>รวมเป็นเงินทั้งหมด</t>
  </si>
  <si>
    <t>* เป็นราคารวมภาษีมูลค่าเพิ่ม</t>
  </si>
  <si>
    <t>งานก่อสร้างวางท่อประปาและงานที่เกี่ยวข้องด้านขยายเขตจำหน่ายน้ำ</t>
  </si>
  <si>
    <t>โครงการสหกรณ์เคหสถานบ้านมั่นคงบ้านใหม่พัฒนาซอยประชาร่วมใจ 43 ถนนประชาร่วมใจแขวงทรายกองดินใต้เขตคลองสามวา กรุงเทพมหานคร</t>
  </si>
  <si>
    <t>PO.No. 3300075314 
สัญญาเลขที่ วข53-18-69 ลงวันที่ 10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</si>
</sst>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87" formatCode="_-* #,##0_-;\-* #,##0_-;_-* \-??_-;_-@_-"/>
    <numFmt numFmtId="188" formatCode="_-* #,##0.00_-;\-* #,##0.00_-;_-* \-??_-;_-@_-"/>
    <numFmt numFmtId="189" formatCode="_-* #,##0.00_-;\-* #,##0.00_-;_-* &quot;-&quot;??_-;_-@"/>
    <numFmt numFmtId="190" formatCode="_-* #,##0.000_-;\-* #,##0.000_-;_-* &quot;-&quot;??_-;_-@_-"/>
    <numFmt numFmtId="191" formatCode="[$-107041E]d\ mmm\ yy;@"/>
    <numFmt numFmtId="192" formatCode="0;[Red]0"/>
    <numFmt numFmtId="193" formatCode="[$-107041E]d\ mmmm\ yyyy;@"/>
    <numFmt numFmtId="194" formatCode="#,##0.00;[Red]#,##0.00"/>
    <numFmt numFmtId="195" formatCode="_-* #,##0_-;\-* #,##0_-;_-* &quot;-&quot;??_-;_-@_-"/>
    <numFmt numFmtId="196" formatCode="[$-101041E]d\ mmm\ yy;@"/>
    <numFmt numFmtId="197" formatCode="[$-187041E]d\ mmm\ yy;@"/>
  </numFmts>
  <fonts count="94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</font>
    <font>
      <sz val="10"/>
      <name val="Arial"/>
      <family val="2"/>
      <charset val="222"/>
    </font>
    <font>
      <b/>
      <sz val="16"/>
      <name val="TH SarabunPSK"/>
      <family val="2"/>
    </font>
    <font>
      <sz val="11"/>
      <color indexed="8"/>
      <name val="Tahoma"/>
      <family val="2"/>
      <charset val="222"/>
    </font>
    <font>
      <sz val="16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u val="double"/>
      <sz val="16"/>
      <name val="TH SarabunPSK"/>
      <family val="2"/>
    </font>
    <font>
      <sz val="16"/>
      <color indexed="10"/>
      <name val="TH SarabunPSK"/>
      <family val="2"/>
    </font>
    <font>
      <sz val="16"/>
      <color theme="1"/>
      <name val="TH SarabunPSK"/>
      <family val="2"/>
      <charset val="222"/>
    </font>
    <font>
      <sz val="16"/>
      <name val="Arial"/>
      <family val="2"/>
    </font>
    <font>
      <b/>
      <sz val="16"/>
      <color theme="1"/>
      <name val="TH SarabunPSK"/>
      <family val="2"/>
      <charset val="222"/>
    </font>
    <font>
      <sz val="14"/>
      <color rgb="FF222222"/>
      <name val="TH SarabunPSK"/>
      <family val="2"/>
    </font>
    <font>
      <sz val="16"/>
      <name val="TH SarabunPSK"/>
      <family val="2"/>
      <charset val="222"/>
    </font>
    <font>
      <sz val="16"/>
      <color rgb="FF000000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rgb="FF0000FF"/>
      <name val="TH SarabunPSK"/>
      <family val="2"/>
    </font>
    <font>
      <b/>
      <u/>
      <sz val="16"/>
      <color theme="1"/>
      <name val="TH SarabunPSK"/>
      <family val="2"/>
    </font>
    <font>
      <u val="doubleAccounting"/>
      <sz val="16"/>
      <color theme="1"/>
      <name val="TH SarabunPSK"/>
      <family val="2"/>
    </font>
    <font>
      <sz val="13"/>
      <name val="TH SarabunPSK"/>
      <family val="2"/>
    </font>
    <font>
      <sz val="11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indexed="8"/>
      <name val="TH SarabunPSK"/>
      <family val="2"/>
    </font>
    <font>
      <u/>
      <sz val="16"/>
      <name val="TH SarabunPSK"/>
      <family val="2"/>
    </font>
    <font>
      <sz val="16"/>
      <color rgb="FF212529"/>
      <name val="Cordia New"/>
      <family val="2"/>
    </font>
    <font>
      <sz val="16"/>
      <color rgb="FF212529"/>
      <name val="TH SarabunPSK"/>
      <family val="2"/>
    </font>
    <font>
      <b/>
      <sz val="15"/>
      <color theme="1"/>
      <name val="TH SarabunPSK"/>
      <family val="2"/>
    </font>
    <font>
      <b/>
      <sz val="16"/>
      <color indexed="81"/>
      <name val="Tahoma"/>
      <family val="2"/>
    </font>
    <font>
      <b/>
      <sz val="14"/>
      <color indexed="81"/>
      <name val="Tahoma"/>
      <family val="2"/>
    </font>
    <font>
      <b/>
      <sz val="18"/>
      <color indexed="81"/>
      <name val="Tahoma"/>
      <family val="2"/>
    </font>
    <font>
      <b/>
      <sz val="16"/>
      <name val="TH SarabunPSK"/>
      <family val="2"/>
      <charset val="222"/>
    </font>
    <font>
      <b/>
      <u/>
      <sz val="16"/>
      <name val="TH SarabunPSK"/>
      <family val="2"/>
      <charset val="222"/>
    </font>
    <font>
      <b/>
      <u val="singleAccounting"/>
      <sz val="16"/>
      <name val="TH SarabunPSK"/>
      <family val="2"/>
      <charset val="222"/>
    </font>
    <font>
      <b/>
      <i/>
      <u/>
      <sz val="16"/>
      <name val="TH SarabunPSK"/>
      <family val="2"/>
      <charset val="222"/>
    </font>
    <font>
      <b/>
      <u/>
      <sz val="16"/>
      <name val="TH SarabunPSK"/>
      <family val="2"/>
    </font>
    <font>
      <b/>
      <u/>
      <sz val="16"/>
      <color theme="1"/>
      <name val="TH SarabunPSK"/>
      <family val="2"/>
      <charset val="222"/>
    </font>
    <font>
      <sz val="16"/>
      <color theme="1"/>
      <name val="Arial"/>
      <family val="2"/>
      <charset val="22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1"/>
      <color indexed="8"/>
      <name val="TH SarabunPSK"/>
      <family val="2"/>
    </font>
    <font>
      <sz val="14"/>
      <color indexed="8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6"/>
      <name val="TH Sarabun New"/>
      <family val="2"/>
    </font>
    <font>
      <u/>
      <sz val="16"/>
      <name val="TH Sarabun New"/>
      <family val="2"/>
    </font>
    <font>
      <b/>
      <u val="doubleAccounting"/>
      <sz val="16"/>
      <name val="TH Sarabun New"/>
      <family val="2"/>
    </font>
    <font>
      <sz val="16"/>
      <color indexed="8"/>
      <name val="TH Sarabun New"/>
      <family val="2"/>
    </font>
    <font>
      <sz val="16"/>
      <color theme="1"/>
      <name val="TH Sarabun New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rgb="FFFF0000"/>
      <name val="TH Sarabun New"/>
      <family val="2"/>
    </font>
    <font>
      <vertAlign val="superscript"/>
      <sz val="16"/>
      <color theme="1"/>
      <name val="TH SarabunPSK"/>
      <family val="2"/>
    </font>
    <font>
      <b/>
      <u/>
      <sz val="14"/>
      <color theme="1"/>
      <name val="TH SarabunPSK"/>
      <family val="2"/>
    </font>
    <font>
      <b/>
      <u/>
      <sz val="14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scheme val="minor"/>
    </font>
    <font>
      <u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b/>
      <sz val="15"/>
      <color theme="1"/>
      <name val="TH SarabunIT๙"/>
      <family val="2"/>
    </font>
    <font>
      <b/>
      <sz val="16"/>
      <color rgb="FF000000"/>
      <name val="TH SarabunIT๙"/>
      <family val="2"/>
      <charset val="222"/>
    </font>
    <font>
      <b/>
      <u/>
      <sz val="16"/>
      <color rgb="FF000000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sz val="14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b/>
      <sz val="16"/>
      <color rgb="FF000000"/>
      <name val="TH SarabunPSK"/>
      <family val="2"/>
    </font>
    <font>
      <sz val="16"/>
      <color rgb="FF7030A0"/>
      <name val="TH SarabunPSK"/>
      <family val="2"/>
      <charset val="222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2">
    <xf numFmtId="0" fontId="0" fillId="0" borderId="0"/>
    <xf numFmtId="43" fontId="5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77" fillId="0" borderId="0"/>
    <xf numFmtId="43" fontId="12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</cellStyleXfs>
  <cellXfs count="1653">
    <xf numFmtId="0" fontId="0" fillId="0" borderId="0" xfId="0"/>
    <xf numFmtId="0" fontId="6" fillId="0" borderId="2" xfId="0" applyFont="1" applyBorder="1" applyAlignment="1">
      <alignment vertical="top" wrapText="1"/>
    </xf>
    <xf numFmtId="4" fontId="6" fillId="3" borderId="2" xfId="0" applyNumberFormat="1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43" fontId="6" fillId="0" borderId="2" xfId="1" applyFont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3" borderId="2" xfId="0" quotePrefix="1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center" vertical="top" wrapText="1"/>
    </xf>
    <xf numFmtId="49" fontId="20" fillId="3" borderId="2" xfId="0" applyNumberFormat="1" applyFont="1" applyFill="1" applyBorder="1" applyAlignment="1">
      <alignment horizontal="center" vertical="top" wrapText="1"/>
    </xf>
    <xf numFmtId="49" fontId="20" fillId="3" borderId="2" xfId="0" applyNumberFormat="1" applyFont="1" applyFill="1" applyBorder="1" applyAlignment="1">
      <alignment horizontal="left" vertical="top" wrapText="1"/>
    </xf>
    <xf numFmtId="0" fontId="20" fillId="3" borderId="2" xfId="0" applyFont="1" applyFill="1" applyBorder="1" applyAlignment="1">
      <alignment horizontal="center" vertical="top" wrapText="1"/>
    </xf>
    <xf numFmtId="0" fontId="20" fillId="3" borderId="2" xfId="0" applyFont="1" applyFill="1" applyBorder="1" applyAlignment="1">
      <alignment horizontal="left" vertical="top" wrapText="1"/>
    </xf>
    <xf numFmtId="43" fontId="20" fillId="0" borderId="9" xfId="1" applyFont="1" applyBorder="1" applyAlignment="1">
      <alignment vertical="top" wrapText="1"/>
    </xf>
    <xf numFmtId="43" fontId="20" fillId="0" borderId="9" xfId="1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4" fontId="6" fillId="3" borderId="0" xfId="0" applyNumberFormat="1" applyFont="1" applyFill="1" applyBorder="1" applyAlignment="1">
      <alignment vertical="top" wrapText="1"/>
    </xf>
    <xf numFmtId="43" fontId="6" fillId="0" borderId="0" xfId="1" applyFont="1" applyBorder="1" applyAlignment="1">
      <alignment horizontal="center" vertical="top" wrapText="1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6" fillId="0" borderId="3" xfId="2" applyFont="1" applyBorder="1" applyAlignment="1">
      <alignment vertical="top" wrapText="1"/>
    </xf>
    <xf numFmtId="0" fontId="6" fillId="0" borderId="11" xfId="2" applyFont="1" applyBorder="1" applyAlignment="1">
      <alignment vertical="top" wrapText="1"/>
    </xf>
    <xf numFmtId="0" fontId="8" fillId="0" borderId="11" xfId="2" applyFont="1" applyBorder="1" applyAlignment="1">
      <alignment vertical="top" wrapText="1"/>
    </xf>
    <xf numFmtId="0" fontId="8" fillId="0" borderId="4" xfId="2" applyFont="1" applyBorder="1" applyAlignment="1">
      <alignment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vertical="top" wrapText="1"/>
    </xf>
    <xf numFmtId="0" fontId="6" fillId="0" borderId="3" xfId="2" applyFont="1" applyBorder="1" applyAlignment="1">
      <alignment horizontal="center" vertical="top" wrapText="1"/>
    </xf>
    <xf numFmtId="0" fontId="6" fillId="0" borderId="11" xfId="2" applyFont="1" applyBorder="1" applyAlignment="1">
      <alignment horizontal="center" vertical="top" wrapText="1"/>
    </xf>
    <xf numFmtId="43" fontId="8" fillId="0" borderId="12" xfId="0" applyNumberFormat="1" applyFont="1" applyBorder="1" applyAlignment="1">
      <alignment horizontal="center" vertical="top" wrapText="1"/>
    </xf>
    <xf numFmtId="0" fontId="6" fillId="0" borderId="2" xfId="2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43" fontId="8" fillId="0" borderId="5" xfId="0" applyNumberFormat="1" applyFont="1" applyBorder="1" applyAlignment="1">
      <alignment horizontal="center" vertical="top" wrapText="1"/>
    </xf>
    <xf numFmtId="0" fontId="6" fillId="0" borderId="2" xfId="2" applyFont="1" applyBorder="1" applyAlignment="1">
      <alignment horizontal="center" vertical="top" wrapText="1"/>
    </xf>
    <xf numFmtId="0" fontId="8" fillId="0" borderId="2" xfId="7" applyFont="1" applyBorder="1" applyAlignment="1">
      <alignment horizontal="center" vertical="top" wrapText="1"/>
    </xf>
    <xf numFmtId="0" fontId="6" fillId="0" borderId="2" xfId="0" applyFont="1" applyBorder="1" applyAlignment="1" applyProtection="1">
      <alignment horizontal="left" vertical="top" wrapText="1"/>
      <protection locked="0"/>
    </xf>
    <xf numFmtId="4" fontId="6" fillId="0" borderId="2" xfId="1" applyNumberFormat="1" applyFont="1" applyFill="1" applyBorder="1" applyAlignment="1">
      <alignment horizontal="center" vertical="top" wrapText="1"/>
    </xf>
    <xf numFmtId="14" fontId="6" fillId="0" borderId="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43" fontId="6" fillId="3" borderId="2" xfId="1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1" fillId="0" borderId="2" xfId="4" applyFont="1" applyBorder="1" applyAlignment="1">
      <alignment horizontal="center" vertical="top" wrapText="1"/>
    </xf>
    <xf numFmtId="43" fontId="11" fillId="0" borderId="2" xfId="5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3" borderId="2" xfId="0" applyNumberFormat="1" applyFont="1" applyFill="1" applyBorder="1" applyAlignment="1">
      <alignment horizontal="center" vertical="top" wrapText="1"/>
    </xf>
    <xf numFmtId="41" fontId="14" fillId="3" borderId="2" xfId="0" applyNumberFormat="1" applyFont="1" applyFill="1" applyBorder="1" applyAlignment="1">
      <alignment horizontal="center" vertical="top" wrapText="1"/>
    </xf>
    <xf numFmtId="43" fontId="14" fillId="3" borderId="2" xfId="1" quotePrefix="1" applyFont="1" applyFill="1" applyBorder="1" applyAlignment="1">
      <alignment horizontal="center" vertical="top" wrapText="1"/>
    </xf>
    <xf numFmtId="0" fontId="14" fillId="3" borderId="2" xfId="0" quotePrefix="1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top" wrapText="1"/>
    </xf>
    <xf numFmtId="41" fontId="14" fillId="3" borderId="2" xfId="0" quotePrefix="1" applyNumberFormat="1" applyFont="1" applyFill="1" applyBorder="1" applyAlignment="1">
      <alignment horizontal="center" vertical="top" wrapText="1"/>
    </xf>
    <xf numFmtId="41" fontId="14" fillId="3" borderId="0" xfId="0" applyNumberFormat="1" applyFont="1" applyFill="1" applyBorder="1" applyAlignment="1">
      <alignment vertical="top" wrapText="1"/>
    </xf>
    <xf numFmtId="0" fontId="14" fillId="3" borderId="0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center" vertical="top" wrapText="1"/>
    </xf>
    <xf numFmtId="43" fontId="14" fillId="3" borderId="0" xfId="1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43" fontId="20" fillId="3" borderId="2" xfId="1" applyNumberFormat="1" applyFont="1" applyFill="1" applyBorder="1" applyAlignment="1">
      <alignment horizontal="center" vertical="top" wrapText="1"/>
    </xf>
    <xf numFmtId="0" fontId="20" fillId="3" borderId="2" xfId="0" applyFont="1" applyFill="1" applyBorder="1" applyAlignment="1">
      <alignment vertical="top" wrapText="1"/>
    </xf>
    <xf numFmtId="0" fontId="24" fillId="0" borderId="2" xfId="0" applyFont="1" applyFill="1" applyBorder="1" applyAlignment="1">
      <alignment horizontal="left" vertical="top" wrapText="1"/>
    </xf>
    <xf numFmtId="0" fontId="24" fillId="3" borderId="2" xfId="0" applyFont="1" applyFill="1" applyBorder="1" applyAlignment="1">
      <alignment horizontal="center" vertical="top" wrapText="1"/>
    </xf>
    <xf numFmtId="43" fontId="24" fillId="3" borderId="2" xfId="1" applyNumberFormat="1" applyFont="1" applyFill="1" applyBorder="1" applyAlignment="1">
      <alignment horizontal="center" vertical="top" wrapText="1"/>
    </xf>
    <xf numFmtId="0" fontId="24" fillId="3" borderId="2" xfId="0" applyFont="1" applyFill="1" applyBorder="1" applyAlignment="1">
      <alignment vertical="top" wrapText="1"/>
    </xf>
    <xf numFmtId="0" fontId="6" fillId="3" borderId="2" xfId="0" quotePrefix="1" applyFont="1" applyFill="1" applyBorder="1" applyAlignment="1">
      <alignment horizontal="center" vertical="top" wrapText="1"/>
    </xf>
    <xf numFmtId="4" fontId="6" fillId="3" borderId="2" xfId="0" quotePrefix="1" applyNumberFormat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43" fontId="7" fillId="3" borderId="2" xfId="1" applyFont="1" applyFill="1" applyBorder="1" applyAlignment="1">
      <alignment horizontal="center" vertical="top" wrapText="1"/>
    </xf>
    <xf numFmtId="43" fontId="7" fillId="0" borderId="2" xfId="1" applyFont="1" applyBorder="1" applyAlignment="1">
      <alignment horizontal="center" vertical="top" wrapText="1"/>
    </xf>
    <xf numFmtId="43" fontId="7" fillId="0" borderId="3" xfId="1" applyFont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43" fontId="6" fillId="0" borderId="2" xfId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top" wrapText="1"/>
    </xf>
    <xf numFmtId="43" fontId="8" fillId="3" borderId="2" xfId="1" applyFont="1" applyFill="1" applyBorder="1" applyAlignment="1">
      <alignment horizontal="center" vertical="top" wrapText="1"/>
    </xf>
    <xf numFmtId="0" fontId="11" fillId="0" borderId="0" xfId="2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43" fontId="11" fillId="0" borderId="2" xfId="1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3" fontId="6" fillId="0" borderId="3" xfId="1" applyFont="1" applyFill="1" applyBorder="1" applyAlignment="1">
      <alignment horizontal="center" vertical="top" wrapText="1"/>
    </xf>
    <xf numFmtId="43" fontId="6" fillId="0" borderId="8" xfId="1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43" fontId="6" fillId="0" borderId="11" xfId="1" applyFont="1" applyFill="1" applyBorder="1" applyAlignment="1">
      <alignment horizontal="center" vertical="top" wrapText="1"/>
    </xf>
    <xf numFmtId="43" fontId="6" fillId="0" borderId="0" xfId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43" fontId="7" fillId="0" borderId="11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43" fontId="6" fillId="0" borderId="15" xfId="1" applyFont="1" applyFill="1" applyBorder="1" applyAlignment="1">
      <alignment horizontal="center" vertical="top" wrapText="1"/>
    </xf>
    <xf numFmtId="43" fontId="6" fillId="0" borderId="4" xfId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horizontal="center" vertical="top" wrapText="1"/>
    </xf>
    <xf numFmtId="0" fontId="6" fillId="0" borderId="2" xfId="0" quotePrefix="1" applyFont="1" applyBorder="1" applyAlignment="1">
      <alignment horizontal="center" vertical="top" wrapText="1"/>
    </xf>
    <xf numFmtId="0" fontId="6" fillId="0" borderId="2" xfId="0" quotePrefix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3" fontId="6" fillId="0" borderId="2" xfId="8" applyFont="1" applyFill="1" applyBorder="1" applyAlignment="1">
      <alignment horizontal="center" vertical="top" wrapText="1"/>
    </xf>
    <xf numFmtId="189" fontId="8" fillId="0" borderId="0" xfId="0" applyNumberFormat="1" applyFont="1" applyFill="1" applyBorder="1" applyAlignment="1">
      <alignment horizontal="center" vertical="top" wrapText="1"/>
    </xf>
    <xf numFmtId="43" fontId="8" fillId="3" borderId="2" xfId="8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43" fontId="6" fillId="0" borderId="6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Fill="1" applyBorder="1" applyAlignment="1">
      <alignment horizontal="center" vertical="top" wrapText="1"/>
    </xf>
    <xf numFmtId="0" fontId="11" fillId="0" borderId="0" xfId="3" applyFont="1" applyFill="1" applyBorder="1" applyAlignment="1">
      <alignment vertical="top" wrapText="1"/>
    </xf>
    <xf numFmtId="0" fontId="11" fillId="0" borderId="1" xfId="3" applyFont="1" applyFill="1" applyBorder="1" applyAlignment="1">
      <alignment vertical="top" wrapText="1"/>
    </xf>
    <xf numFmtId="15" fontId="11" fillId="0" borderId="1" xfId="3" applyNumberFormat="1" applyFont="1" applyFill="1" applyBorder="1" applyAlignment="1">
      <alignment horizontal="center" vertical="top" wrapText="1"/>
    </xf>
    <xf numFmtId="0" fontId="6" fillId="0" borderId="2" xfId="3" applyFont="1" applyFill="1" applyBorder="1" applyAlignment="1">
      <alignment horizontal="center" vertical="top" wrapText="1"/>
    </xf>
    <xf numFmtId="0" fontId="6" fillId="0" borderId="2" xfId="2" quotePrefix="1" applyFont="1" applyBorder="1" applyAlignment="1">
      <alignment horizontal="left" vertical="top" wrapText="1"/>
    </xf>
    <xf numFmtId="15" fontId="13" fillId="0" borderId="2" xfId="2" quotePrefix="1" applyNumberFormat="1" applyFont="1" applyBorder="1" applyAlignment="1">
      <alignment horizontal="center" vertical="top" wrapText="1"/>
    </xf>
    <xf numFmtId="193" fontId="11" fillId="3" borderId="0" xfId="3" applyNumberFormat="1" applyFont="1" applyFill="1" applyBorder="1" applyAlignment="1">
      <alignment horizontal="left" vertical="top" wrapText="1"/>
    </xf>
    <xf numFmtId="0" fontId="34" fillId="3" borderId="0" xfId="3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left" vertical="top" wrapText="1"/>
    </xf>
    <xf numFmtId="194" fontId="13" fillId="3" borderId="0" xfId="9" applyNumberFormat="1" applyFont="1" applyFill="1" applyBorder="1" applyAlignment="1">
      <alignment horizontal="center" vertical="top" wrapText="1"/>
    </xf>
    <xf numFmtId="0" fontId="13" fillId="3" borderId="0" xfId="2" applyFont="1" applyFill="1" applyBorder="1" applyAlignment="1">
      <alignment horizontal="left" vertical="top" wrapText="1"/>
    </xf>
    <xf numFmtId="4" fontId="13" fillId="3" borderId="0" xfId="2" quotePrefix="1" applyNumberFormat="1" applyFont="1" applyFill="1" applyBorder="1" applyAlignment="1">
      <alignment horizontal="center" vertical="top" wrapText="1"/>
    </xf>
    <xf numFmtId="192" fontId="13" fillId="3" borderId="0" xfId="2" applyNumberFormat="1" applyFont="1" applyFill="1" applyBorder="1" applyAlignment="1">
      <alignment horizontal="center" vertical="top" wrapText="1"/>
    </xf>
    <xf numFmtId="4" fontId="13" fillId="3" borderId="3" xfId="2" applyNumberFormat="1" applyFont="1" applyFill="1" applyBorder="1" applyAlignment="1">
      <alignment horizontal="center" vertical="top" wrapText="1"/>
    </xf>
    <xf numFmtId="4" fontId="13" fillId="3" borderId="11" xfId="2" quotePrefix="1" applyNumberFormat="1" applyFont="1" applyFill="1" applyBorder="1" applyAlignment="1">
      <alignment horizontal="center" vertical="top" wrapText="1"/>
    </xf>
    <xf numFmtId="4" fontId="13" fillId="3" borderId="4" xfId="2" quotePrefix="1" applyNumberFormat="1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vertical="top" wrapText="1"/>
    </xf>
    <xf numFmtId="0" fontId="13" fillId="0" borderId="0" xfId="0" applyFont="1" applyAlignment="1">
      <alignment horizontal="center" vertical="top" wrapText="1" shrinkToFit="1"/>
    </xf>
    <xf numFmtId="0" fontId="8" fillId="0" borderId="0" xfId="0" applyFont="1" applyAlignment="1">
      <alignment horizontal="left" vertical="top" wrapText="1" shrinkToFit="1"/>
    </xf>
    <xf numFmtId="43" fontId="13" fillId="0" borderId="0" xfId="1" applyFont="1" applyFill="1" applyBorder="1" applyAlignment="1">
      <alignment horizontal="center" vertical="top" wrapText="1" shrinkToFit="1"/>
    </xf>
    <xf numFmtId="43" fontId="25" fillId="0" borderId="0" xfId="1" applyFont="1" applyBorder="1" applyAlignment="1">
      <alignment horizontal="center" vertical="top" wrapText="1" shrinkToFit="1"/>
    </xf>
    <xf numFmtId="1" fontId="8" fillId="0" borderId="0" xfId="0" applyNumberFormat="1" applyFont="1" applyAlignment="1">
      <alignment horizontal="center" vertical="top" wrapText="1" shrinkToFit="1"/>
    </xf>
    <xf numFmtId="4" fontId="37" fillId="8" borderId="3" xfId="0" applyNumberFormat="1" applyFont="1" applyFill="1" applyBorder="1" applyAlignment="1">
      <alignment horizontal="right" vertical="top" wrapText="1"/>
    </xf>
    <xf numFmtId="4" fontId="37" fillId="8" borderId="11" xfId="0" applyNumberFormat="1" applyFont="1" applyFill="1" applyBorder="1" applyAlignment="1">
      <alignment horizontal="right" vertical="top" wrapText="1"/>
    </xf>
    <xf numFmtId="4" fontId="37" fillId="8" borderId="4" xfId="0" applyNumberFormat="1" applyFont="1" applyFill="1" applyBorder="1" applyAlignment="1">
      <alignment horizontal="right" vertical="top" wrapText="1"/>
    </xf>
    <xf numFmtId="4" fontId="13" fillId="0" borderId="0" xfId="0" applyNumberFormat="1" applyFont="1" applyAlignment="1">
      <alignment horizontal="center" vertical="top" wrapText="1" shrinkToFit="1"/>
    </xf>
    <xf numFmtId="43" fontId="6" fillId="0" borderId="2" xfId="0" applyNumberFormat="1" applyFont="1" applyBorder="1" applyAlignment="1">
      <alignment horizontal="center" vertical="top" wrapText="1"/>
    </xf>
    <xf numFmtId="43" fontId="6" fillId="0" borderId="2" xfId="1" applyFont="1" applyBorder="1" applyAlignment="1">
      <alignment horizontal="left" vertical="top" wrapText="1"/>
    </xf>
    <xf numFmtId="1" fontId="8" fillId="0" borderId="2" xfId="0" applyNumberFormat="1" applyFont="1" applyFill="1" applyBorder="1" applyAlignment="1">
      <alignment horizontal="center" vertical="top" wrapText="1"/>
    </xf>
    <xf numFmtId="4" fontId="8" fillId="0" borderId="2" xfId="0" applyNumberFormat="1" applyFont="1" applyFill="1" applyBorder="1" applyAlignment="1">
      <alignment horizontal="center" vertical="top" wrapText="1"/>
    </xf>
    <xf numFmtId="2" fontId="8" fillId="0" borderId="2" xfId="0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43" fontId="8" fillId="0" borderId="11" xfId="15" applyFont="1" applyFill="1" applyBorder="1" applyAlignment="1">
      <alignment vertical="top" wrapText="1"/>
    </xf>
    <xf numFmtId="0" fontId="33" fillId="0" borderId="0" xfId="0" applyFont="1" applyFill="1" applyAlignment="1">
      <alignment vertical="top" wrapText="1"/>
    </xf>
    <xf numFmtId="0" fontId="17" fillId="0" borderId="4" xfId="0" applyFont="1" applyFill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14" applyFont="1" applyBorder="1" applyAlignment="1">
      <alignment vertical="top" wrapText="1"/>
    </xf>
    <xf numFmtId="49" fontId="6" fillId="0" borderId="2" xfId="2" applyNumberFormat="1" applyFont="1" applyBorder="1" applyAlignment="1">
      <alignment horizontal="center" vertical="top" wrapText="1"/>
    </xf>
    <xf numFmtId="43" fontId="8" fillId="0" borderId="2" xfId="11" applyFont="1" applyFill="1" applyBorder="1" applyAlignment="1">
      <alignment vertical="top" wrapText="1"/>
    </xf>
    <xf numFmtId="0" fontId="6" fillId="0" borderId="2" xfId="14" applyFont="1" applyBorder="1" applyAlignment="1">
      <alignment horizontal="center" vertical="top" wrapText="1"/>
    </xf>
    <xf numFmtId="0" fontId="6" fillId="0" borderId="11" xfId="14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36" fillId="0" borderId="0" xfId="0" applyFont="1" applyBorder="1" applyAlignment="1">
      <alignment vertical="top" wrapText="1"/>
    </xf>
    <xf numFmtId="0" fontId="36" fillId="0" borderId="3" xfId="0" applyFont="1" applyBorder="1" applyAlignment="1">
      <alignment vertical="top" wrapText="1"/>
    </xf>
    <xf numFmtId="0" fontId="36" fillId="0" borderId="4" xfId="0" applyFont="1" applyBorder="1" applyAlignment="1">
      <alignment vertical="top" wrapText="1"/>
    </xf>
    <xf numFmtId="43" fontId="6" fillId="0" borderId="2" xfId="11" applyFont="1" applyBorder="1" applyAlignment="1">
      <alignment vertical="top" wrapText="1"/>
    </xf>
    <xf numFmtId="43" fontId="6" fillId="0" borderId="2" xfId="10" applyFont="1" applyBorder="1" applyAlignment="1">
      <alignment vertical="top" wrapText="1"/>
    </xf>
    <xf numFmtId="43" fontId="6" fillId="0" borderId="11" xfId="11" applyFont="1" applyBorder="1" applyAlignment="1">
      <alignment vertical="top" wrapText="1"/>
    </xf>
    <xf numFmtId="0" fontId="33" fillId="0" borderId="0" xfId="0" applyFont="1" applyFill="1" applyAlignment="1">
      <alignment horizontal="center" vertical="top" wrapText="1"/>
    </xf>
    <xf numFmtId="0" fontId="6" fillId="0" borderId="1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24" fillId="0" borderId="4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top" wrapText="1"/>
    </xf>
    <xf numFmtId="0" fontId="20" fillId="0" borderId="4" xfId="19" applyNumberFormat="1" applyFont="1" applyFill="1" applyBorder="1" applyAlignment="1">
      <alignment horizontal="left" vertical="top" wrapText="1"/>
    </xf>
    <xf numFmtId="0" fontId="20" fillId="0" borderId="2" xfId="19" applyNumberFormat="1" applyFont="1" applyFill="1" applyBorder="1" applyAlignment="1">
      <alignment horizontal="left" vertical="top" wrapText="1"/>
    </xf>
    <xf numFmtId="0" fontId="24" fillId="0" borderId="2" xfId="0" applyFont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vertical="top" wrapText="1"/>
    </xf>
    <xf numFmtId="0" fontId="20" fillId="0" borderId="0" xfId="19" applyNumberFormat="1" applyFont="1" applyFill="1" applyBorder="1" applyAlignment="1">
      <alignment horizontal="left" vertical="top" wrapText="1"/>
    </xf>
    <xf numFmtId="0" fontId="7" fillId="9" borderId="23" xfId="0" applyFont="1" applyFill="1" applyBorder="1" applyAlignment="1">
      <alignment horizontal="center" vertical="top" wrapText="1"/>
    </xf>
    <xf numFmtId="0" fontId="6" fillId="10" borderId="23" xfId="0" applyFont="1" applyFill="1" applyBorder="1" applyAlignment="1">
      <alignment horizontal="left" vertical="top" wrapText="1"/>
    </xf>
    <xf numFmtId="4" fontId="6" fillId="10" borderId="23" xfId="0" applyNumberFormat="1" applyFont="1" applyFill="1" applyBorder="1" applyAlignment="1">
      <alignment horizontal="right" vertical="top" wrapText="1"/>
    </xf>
    <xf numFmtId="0" fontId="6" fillId="10" borderId="23" xfId="0" applyFont="1" applyFill="1" applyBorder="1" applyAlignment="1">
      <alignment horizontal="center" vertical="top" wrapText="1"/>
    </xf>
    <xf numFmtId="189" fontId="6" fillId="0" borderId="23" xfId="0" applyNumberFormat="1" applyFont="1" applyBorder="1" applyAlignment="1">
      <alignment horizontal="center" vertical="top" wrapText="1"/>
    </xf>
    <xf numFmtId="4" fontId="6" fillId="10" borderId="23" xfId="0" applyNumberFormat="1" applyFont="1" applyFill="1" applyBorder="1" applyAlignment="1">
      <alignment vertical="top" wrapText="1"/>
    </xf>
    <xf numFmtId="0" fontId="6" fillId="10" borderId="23" xfId="0" applyFont="1" applyFill="1" applyBorder="1" applyAlignment="1">
      <alignment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23" xfId="0" applyFont="1" applyBorder="1" applyAlignment="1">
      <alignment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17" xfId="0" applyFont="1" applyFill="1" applyBorder="1" applyAlignment="1">
      <alignment horizontal="center" vertical="top" wrapText="1"/>
    </xf>
    <xf numFmtId="43" fontId="8" fillId="0" borderId="3" xfId="20" applyFont="1" applyBorder="1" applyAlignment="1">
      <alignment vertical="top" wrapText="1"/>
    </xf>
    <xf numFmtId="43" fontId="8" fillId="0" borderId="11" xfId="20" applyFont="1" applyBorder="1" applyAlignment="1">
      <alignment vertical="top" wrapText="1"/>
    </xf>
    <xf numFmtId="43" fontId="8" fillId="0" borderId="4" xfId="20" applyFont="1" applyBorder="1" applyAlignment="1">
      <alignment vertical="top" wrapText="1"/>
    </xf>
    <xf numFmtId="43" fontId="20" fillId="0" borderId="0" xfId="1" applyFont="1" applyBorder="1" applyAlignment="1">
      <alignment horizontal="center" vertical="top" wrapText="1"/>
    </xf>
    <xf numFmtId="43" fontId="20" fillId="0" borderId="0" xfId="1" applyFont="1" applyBorder="1" applyAlignment="1">
      <alignment vertical="top" wrapText="1"/>
    </xf>
    <xf numFmtId="43" fontId="20" fillId="0" borderId="1" xfId="1" applyFont="1" applyBorder="1" applyAlignment="1">
      <alignment horizontal="center" vertical="top" wrapText="1"/>
    </xf>
    <xf numFmtId="43" fontId="20" fillId="0" borderId="1" xfId="1" applyFont="1" applyBorder="1" applyAlignment="1">
      <alignment vertical="top" wrapText="1"/>
    </xf>
    <xf numFmtId="0" fontId="22" fillId="2" borderId="17" xfId="0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left" vertical="top" wrapText="1"/>
    </xf>
    <xf numFmtId="43" fontId="20" fillId="0" borderId="4" xfId="1" applyFont="1" applyFill="1" applyBorder="1" applyAlignment="1">
      <alignment horizontal="center" vertical="top" wrapText="1"/>
    </xf>
    <xf numFmtId="43" fontId="20" fillId="0" borderId="4" xfId="1" applyFont="1" applyBorder="1" applyAlignment="1">
      <alignment horizontal="center" vertical="top" wrapText="1"/>
    </xf>
    <xf numFmtId="0" fontId="20" fillId="0" borderId="4" xfId="0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43" fontId="20" fillId="0" borderId="17" xfId="0" applyNumberFormat="1" applyFont="1" applyBorder="1" applyAlignment="1">
      <alignment horizontal="center" vertical="top" wrapText="1"/>
    </xf>
    <xf numFmtId="0" fontId="20" fillId="3" borderId="4" xfId="0" applyFont="1" applyFill="1" applyBorder="1" applyAlignment="1">
      <alignment vertical="top" wrapText="1"/>
    </xf>
    <xf numFmtId="0" fontId="48" fillId="0" borderId="0" xfId="0" applyFont="1" applyAlignment="1">
      <alignment vertical="top" wrapText="1"/>
    </xf>
    <xf numFmtId="0" fontId="48" fillId="0" borderId="0" xfId="0" applyFont="1" applyAlignment="1">
      <alignment horizontal="center" vertical="top" wrapText="1"/>
    </xf>
    <xf numFmtId="43" fontId="20" fillId="0" borderId="25" xfId="0" applyNumberFormat="1" applyFont="1" applyBorder="1" applyAlignment="1">
      <alignment horizontal="center" vertical="top" wrapText="1"/>
    </xf>
    <xf numFmtId="0" fontId="50" fillId="0" borderId="23" xfId="0" applyFont="1" applyBorder="1" applyAlignment="1">
      <alignment horizontal="center" vertical="top" wrapText="1"/>
    </xf>
    <xf numFmtId="0" fontId="50" fillId="0" borderId="23" xfId="0" applyFont="1" applyBorder="1" applyAlignment="1">
      <alignment horizontal="left" vertical="top" wrapText="1"/>
    </xf>
    <xf numFmtId="0" fontId="50" fillId="0" borderId="23" xfId="0" applyFont="1" applyBorder="1" applyAlignment="1">
      <alignment horizontal="right" vertical="top" wrapText="1"/>
    </xf>
    <xf numFmtId="4" fontId="6" fillId="3" borderId="2" xfId="0" applyNumberFormat="1" applyFont="1" applyFill="1" applyBorder="1" applyAlignment="1">
      <alignment horizontal="center" vertical="top" wrapText="1"/>
    </xf>
    <xf numFmtId="0" fontId="22" fillId="3" borderId="2" xfId="0" applyFont="1" applyFill="1" applyBorder="1" applyAlignment="1">
      <alignment horizontal="left" vertical="top" wrapText="1"/>
    </xf>
    <xf numFmtId="4" fontId="22" fillId="3" borderId="2" xfId="0" applyNumberFormat="1" applyFont="1" applyFill="1" applyBorder="1" applyAlignment="1">
      <alignment vertical="top" wrapText="1"/>
    </xf>
    <xf numFmtId="4" fontId="22" fillId="3" borderId="3" xfId="0" applyNumberFormat="1" applyFont="1" applyFill="1" applyBorder="1" applyAlignment="1">
      <alignment vertical="top" wrapText="1"/>
    </xf>
    <xf numFmtId="0" fontId="57" fillId="0" borderId="2" xfId="23" applyFont="1" applyFill="1" applyBorder="1" applyAlignment="1">
      <alignment horizontal="center" vertical="top" wrapText="1"/>
    </xf>
    <xf numFmtId="0" fontId="59" fillId="0" borderId="2" xfId="0" applyFont="1" applyBorder="1" applyAlignment="1">
      <alignment horizontal="left" vertical="top" wrapText="1"/>
    </xf>
    <xf numFmtId="4" fontId="59" fillId="0" borderId="2" xfId="0" applyNumberFormat="1" applyFont="1" applyBorder="1" applyAlignment="1">
      <alignment horizontal="center" vertical="top" wrapText="1"/>
    </xf>
    <xf numFmtId="0" fontId="59" fillId="0" borderId="2" xfId="0" applyFont="1" applyBorder="1" applyAlignment="1">
      <alignment horizontal="center" vertical="top" wrapText="1"/>
    </xf>
    <xf numFmtId="0" fontId="59" fillId="0" borderId="2" xfId="0" applyFont="1" applyBorder="1" applyAlignment="1">
      <alignment horizontal="center" vertical="top" wrapText="1" shrinkToFit="1"/>
    </xf>
    <xf numFmtId="0" fontId="59" fillId="0" borderId="0" xfId="0" applyFont="1" applyBorder="1" applyAlignment="1">
      <alignment horizontal="left" vertical="top" wrapText="1" shrinkToFit="1"/>
    </xf>
    <xf numFmtId="4" fontId="59" fillId="0" borderId="0" xfId="0" applyNumberFormat="1" applyFont="1" applyBorder="1" applyAlignment="1">
      <alignment horizontal="center" vertical="top" wrapText="1"/>
    </xf>
    <xf numFmtId="0" fontId="59" fillId="0" borderId="0" xfId="0" applyFont="1" applyBorder="1" applyAlignment="1">
      <alignment horizontal="center" vertical="top" wrapText="1"/>
    </xf>
    <xf numFmtId="43" fontId="61" fillId="0" borderId="0" xfId="1" applyFont="1" applyBorder="1" applyAlignment="1">
      <alignment horizontal="center" vertical="top" wrapText="1" shrinkToFit="1"/>
    </xf>
    <xf numFmtId="0" fontId="59" fillId="0" borderId="0" xfId="0" applyFont="1" applyBorder="1" applyAlignment="1">
      <alignment horizontal="center" vertical="top" wrapText="1" shrinkToFit="1"/>
    </xf>
    <xf numFmtId="0" fontId="59" fillId="0" borderId="8" xfId="0" applyFont="1" applyBorder="1" applyAlignment="1">
      <alignment vertical="top" wrapText="1" shrinkToFit="1"/>
    </xf>
    <xf numFmtId="0" fontId="59" fillId="0" borderId="8" xfId="0" applyFont="1" applyBorder="1" applyAlignment="1">
      <alignment horizontal="center" vertical="top" wrapText="1" shrinkToFit="1"/>
    </xf>
    <xf numFmtId="43" fontId="59" fillId="0" borderId="8" xfId="1" applyFont="1" applyBorder="1" applyAlignment="1">
      <alignment horizontal="center" vertical="top" wrapText="1" shrinkToFit="1"/>
    </xf>
    <xf numFmtId="1" fontId="59" fillId="0" borderId="8" xfId="0" applyNumberFormat="1" applyFont="1" applyBorder="1" applyAlignment="1">
      <alignment horizontal="center" vertical="top" wrapText="1" shrinkToFit="1"/>
    </xf>
    <xf numFmtId="0" fontId="59" fillId="0" borderId="0" xfId="0" applyFont="1" applyBorder="1" applyAlignment="1">
      <alignment vertical="top" wrapText="1" shrinkToFit="1"/>
    </xf>
    <xf numFmtId="43" fontId="59" fillId="0" borderId="0" xfId="1" applyFont="1" applyBorder="1" applyAlignment="1">
      <alignment horizontal="center" vertical="top" wrapText="1" shrinkToFit="1"/>
    </xf>
    <xf numFmtId="1" fontId="59" fillId="0" borderId="0" xfId="0" applyNumberFormat="1" applyFont="1" applyBorder="1" applyAlignment="1">
      <alignment horizontal="center" vertical="top" wrapText="1" shrinkToFit="1"/>
    </xf>
    <xf numFmtId="0" fontId="59" fillId="0" borderId="3" xfId="0" applyFont="1" applyBorder="1" applyAlignment="1">
      <alignment horizontal="center" vertical="top" wrapText="1" shrinkToFit="1"/>
    </xf>
    <xf numFmtId="0" fontId="59" fillId="0" borderId="11" xfId="0" applyFont="1" applyBorder="1" applyAlignment="1">
      <alignment horizontal="center" vertical="top" wrapText="1" shrinkToFit="1"/>
    </xf>
    <xf numFmtId="1" fontId="59" fillId="0" borderId="11" xfId="0" applyNumberFormat="1" applyFont="1" applyBorder="1" applyAlignment="1">
      <alignment horizontal="center" vertical="top" wrapText="1" shrinkToFit="1"/>
    </xf>
    <xf numFmtId="43" fontId="59" fillId="0" borderId="3" xfId="1" applyFont="1" applyBorder="1" applyAlignment="1">
      <alignment horizontal="center" vertical="top" wrapText="1" shrinkToFit="1"/>
    </xf>
    <xf numFmtId="43" fontId="59" fillId="0" borderId="11" xfId="1" applyFont="1" applyBorder="1" applyAlignment="1">
      <alignment horizontal="center" vertical="top" wrapText="1" shrinkToFit="1"/>
    </xf>
    <xf numFmtId="0" fontId="59" fillId="0" borderId="4" xfId="0" applyFont="1" applyBorder="1" applyAlignment="1">
      <alignment vertical="top" wrapText="1" shrinkToFit="1"/>
    </xf>
    <xf numFmtId="0" fontId="59" fillId="0" borderId="4" xfId="0" applyFont="1" applyBorder="1" applyAlignment="1">
      <alignment horizontal="center" vertical="top" wrapText="1" shrinkToFit="1"/>
    </xf>
    <xf numFmtId="43" fontId="59" fillId="0" borderId="4" xfId="1" applyFont="1" applyBorder="1" applyAlignment="1">
      <alignment horizontal="center" vertical="top" wrapText="1" shrinkToFit="1"/>
    </xf>
    <xf numFmtId="0" fontId="59" fillId="0" borderId="0" xfId="0" applyFont="1" applyFill="1" applyBorder="1" applyAlignment="1">
      <alignment horizontal="center" vertical="top" wrapText="1" shrinkToFit="1"/>
    </xf>
    <xf numFmtId="0" fontId="59" fillId="0" borderId="2" xfId="0" applyFont="1" applyFill="1" applyBorder="1" applyAlignment="1">
      <alignment horizontal="center" vertical="top" wrapText="1" shrinkToFit="1"/>
    </xf>
    <xf numFmtId="0" fontId="22" fillId="0" borderId="3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left" vertical="top" wrapText="1"/>
    </xf>
    <xf numFmtId="4" fontId="22" fillId="3" borderId="3" xfId="0" applyNumberFormat="1" applyFont="1" applyFill="1" applyBorder="1" applyAlignment="1">
      <alignment horizontal="right" vertical="top" wrapText="1"/>
    </xf>
    <xf numFmtId="43" fontId="22" fillId="0" borderId="3" xfId="1" applyFont="1" applyBorder="1" applyAlignment="1">
      <alignment horizontal="center" vertical="top" wrapText="1"/>
    </xf>
    <xf numFmtId="193" fontId="22" fillId="3" borderId="3" xfId="0" applyNumberFormat="1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43" fontId="8" fillId="0" borderId="11" xfId="2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22" fillId="2" borderId="4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22" fillId="0" borderId="0" xfId="0" applyFont="1" applyBorder="1" applyAlignment="1">
      <alignment horizontal="right" vertical="top" wrapText="1"/>
    </xf>
    <xf numFmtId="4" fontId="11" fillId="0" borderId="2" xfId="7" applyNumberFormat="1" applyFont="1" applyBorder="1" applyAlignment="1">
      <alignment horizontal="center" vertical="top" wrapText="1"/>
    </xf>
    <xf numFmtId="193" fontId="11" fillId="3" borderId="0" xfId="3" applyNumberFormat="1" applyFont="1" applyFill="1" applyBorder="1" applyAlignment="1">
      <alignment horizontal="center" vertical="top" wrapText="1"/>
    </xf>
    <xf numFmtId="0" fontId="11" fillId="7" borderId="4" xfId="4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left" vertical="top" wrapText="1"/>
    </xf>
    <xf numFmtId="0" fontId="11" fillId="7" borderId="2" xfId="4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 shrinkToFit="1"/>
    </xf>
    <xf numFmtId="0" fontId="13" fillId="0" borderId="2" xfId="0" applyFont="1" applyBorder="1" applyAlignment="1">
      <alignment horizontal="left" vertical="top" wrapText="1" shrinkToFit="1"/>
    </xf>
    <xf numFmtId="0" fontId="13" fillId="0" borderId="3" xfId="0" applyFont="1" applyBorder="1" applyAlignment="1">
      <alignment horizontal="left" vertical="top" wrapText="1" shrinkToFit="1"/>
    </xf>
    <xf numFmtId="0" fontId="6" fillId="11" borderId="2" xfId="0" applyFont="1" applyFill="1" applyBorder="1" applyAlignment="1">
      <alignment vertical="top" wrapText="1"/>
    </xf>
    <xf numFmtId="49" fontId="53" fillId="0" borderId="2" xfId="0" applyNumberFormat="1" applyFont="1" applyBorder="1" applyAlignment="1">
      <alignment horizontal="left" vertical="top" wrapText="1"/>
    </xf>
    <xf numFmtId="0" fontId="53" fillId="0" borderId="4" xfId="0" applyFont="1" applyBorder="1" applyAlignment="1">
      <alignment horizontal="left" vertical="top" wrapText="1"/>
    </xf>
    <xf numFmtId="0" fontId="53" fillId="0" borderId="4" xfId="0" applyFont="1" applyBorder="1" applyAlignment="1">
      <alignment vertical="top" wrapText="1"/>
    </xf>
    <xf numFmtId="43" fontId="53" fillId="0" borderId="15" xfId="25" applyFont="1" applyBorder="1" applyAlignment="1">
      <alignment horizontal="center" vertical="top" wrapText="1"/>
    </xf>
    <xf numFmtId="4" fontId="53" fillId="0" borderId="4" xfId="0" applyNumberFormat="1" applyFont="1" applyBorder="1" applyAlignment="1">
      <alignment vertical="top" wrapText="1"/>
    </xf>
    <xf numFmtId="0" fontId="53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left" vertical="top" wrapText="1"/>
    </xf>
    <xf numFmtId="0" fontId="59" fillId="0" borderId="2" xfId="0" applyFont="1" applyFill="1" applyBorder="1" applyAlignment="1">
      <alignment horizontal="center" vertical="top" wrapText="1"/>
    </xf>
    <xf numFmtId="0" fontId="59" fillId="0" borderId="2" xfId="0" applyFont="1" applyFill="1" applyBorder="1" applyAlignment="1">
      <alignment horizontal="left" vertical="top" wrapText="1"/>
    </xf>
    <xf numFmtId="43" fontId="72" fillId="0" borderId="12" xfId="1" applyFont="1" applyFill="1" applyBorder="1" applyAlignment="1">
      <alignment horizontal="left" vertical="top" wrapText="1"/>
    </xf>
    <xf numFmtId="0" fontId="59" fillId="0" borderId="2" xfId="26" applyFont="1" applyBorder="1" applyAlignment="1">
      <alignment vertical="top" wrapText="1"/>
    </xf>
    <xf numFmtId="43" fontId="59" fillId="0" borderId="2" xfId="1" applyFont="1" applyFill="1" applyBorder="1" applyAlignment="1">
      <alignment horizontal="right" vertical="top" wrapText="1"/>
    </xf>
    <xf numFmtId="43" fontId="59" fillId="0" borderId="2" xfId="1" applyFont="1" applyFill="1" applyBorder="1" applyAlignment="1">
      <alignment vertical="top" wrapText="1"/>
    </xf>
    <xf numFmtId="0" fontId="59" fillId="0" borderId="3" xfId="26" applyFont="1" applyBorder="1" applyAlignment="1">
      <alignment horizontal="left" vertical="top" wrapText="1"/>
    </xf>
    <xf numFmtId="43" fontId="59" fillId="0" borderId="3" xfId="1" applyFont="1" applyFill="1" applyBorder="1" applyAlignment="1">
      <alignment horizontal="center" vertical="top" wrapText="1"/>
    </xf>
    <xf numFmtId="43" fontId="59" fillId="0" borderId="2" xfId="1" applyFont="1" applyFill="1" applyBorder="1" applyAlignment="1">
      <alignment horizontal="left" vertical="top" wrapText="1"/>
    </xf>
    <xf numFmtId="43" fontId="59" fillId="0" borderId="2" xfId="1" applyFont="1" applyFill="1" applyBorder="1" applyAlignment="1">
      <alignment horizontal="center" vertical="top" wrapText="1"/>
    </xf>
    <xf numFmtId="0" fontId="59" fillId="0" borderId="2" xfId="26" applyFont="1" applyBorder="1" applyAlignment="1">
      <alignment horizontal="left" vertical="top" wrapText="1"/>
    </xf>
    <xf numFmtId="0" fontId="8" fillId="3" borderId="2" xfId="7" applyFont="1" applyFill="1" applyBorder="1" applyAlignment="1">
      <alignment horizontal="left" vertical="top" wrapText="1"/>
    </xf>
    <xf numFmtId="43" fontId="8" fillId="0" borderId="2" xfId="1" applyFont="1" applyBorder="1" applyAlignment="1">
      <alignment horizontal="right" vertical="top" wrapText="1"/>
    </xf>
    <xf numFmtId="43" fontId="8" fillId="0" borderId="6" xfId="27" applyFont="1" applyBorder="1" applyAlignment="1">
      <alignment horizontal="left" vertical="top" wrapText="1"/>
    </xf>
    <xf numFmtId="43" fontId="8" fillId="0" borderId="2" xfId="27" applyFont="1" applyFill="1" applyBorder="1" applyAlignment="1">
      <alignment horizontal="right" vertical="top" wrapText="1"/>
    </xf>
    <xf numFmtId="14" fontId="8" fillId="0" borderId="2" xfId="7" applyNumberFormat="1" applyFont="1" applyBorder="1" applyAlignment="1">
      <alignment horizontal="center" vertical="top" wrapText="1"/>
    </xf>
    <xf numFmtId="4" fontId="8" fillId="0" borderId="2" xfId="7" applyNumberFormat="1" applyFont="1" applyBorder="1" applyAlignment="1">
      <alignment horizontal="left" vertical="top" wrapText="1"/>
    </xf>
    <xf numFmtId="43" fontId="8" fillId="0" borderId="4" xfId="1" applyFont="1" applyBorder="1" applyAlignment="1">
      <alignment horizontal="right" vertical="top" wrapText="1"/>
    </xf>
    <xf numFmtId="43" fontId="8" fillId="0" borderId="1" xfId="1" applyFont="1" applyBorder="1" applyAlignment="1">
      <alignment horizontal="left" vertical="top" wrapText="1"/>
    </xf>
    <xf numFmtId="14" fontId="8" fillId="0" borderId="4" xfId="7" applyNumberFormat="1" applyFont="1" applyBorder="1" applyAlignment="1">
      <alignment horizontal="center" vertical="top" wrapText="1"/>
    </xf>
    <xf numFmtId="0" fontId="6" fillId="0" borderId="2" xfId="0" quotePrefix="1" applyFont="1" applyBorder="1" applyAlignment="1">
      <alignment vertical="top" wrapText="1"/>
    </xf>
    <xf numFmtId="43" fontId="8" fillId="0" borderId="6" xfId="1" applyFont="1" applyBorder="1" applyAlignment="1">
      <alignment horizontal="left" vertical="top" wrapText="1"/>
    </xf>
    <xf numFmtId="4" fontId="6" fillId="3" borderId="2" xfId="0" applyNumberFormat="1" applyFont="1" applyFill="1" applyBorder="1" applyAlignment="1">
      <alignment horizontal="right" vertical="top" wrapText="1"/>
    </xf>
    <xf numFmtId="4" fontId="6" fillId="0" borderId="2" xfId="0" applyNumberFormat="1" applyFont="1" applyFill="1" applyBorder="1" applyAlignment="1">
      <alignment vertical="top" wrapText="1"/>
    </xf>
    <xf numFmtId="4" fontId="6" fillId="0" borderId="2" xfId="0" applyNumberFormat="1" applyFont="1" applyFill="1" applyBorder="1" applyAlignment="1">
      <alignment horizontal="right" vertical="top" wrapText="1"/>
    </xf>
    <xf numFmtId="0" fontId="6" fillId="0" borderId="13" xfId="0" applyFont="1" applyBorder="1" applyAlignment="1">
      <alignment horizontal="center" vertical="top" wrapText="1"/>
    </xf>
    <xf numFmtId="4" fontId="6" fillId="3" borderId="8" xfId="0" applyNumberFormat="1" applyFont="1" applyFill="1" applyBorder="1" applyAlignment="1">
      <alignment vertical="top" wrapText="1"/>
    </xf>
    <xf numFmtId="4" fontId="6" fillId="3" borderId="3" xfId="0" applyNumberFormat="1" applyFont="1" applyFill="1" applyBorder="1" applyAlignment="1">
      <alignment vertical="top" wrapText="1"/>
    </xf>
    <xf numFmtId="43" fontId="6" fillId="0" borderId="8" xfId="1" applyFont="1" applyBorder="1" applyAlignment="1">
      <alignment horizontal="center" vertical="top" wrapText="1"/>
    </xf>
    <xf numFmtId="0" fontId="6" fillId="3" borderId="3" xfId="0" applyFont="1" applyFill="1" applyBorder="1" applyAlignment="1">
      <alignment horizontal="left" vertical="top" wrapText="1"/>
    </xf>
    <xf numFmtId="43" fontId="6" fillId="0" borderId="3" xfId="1" applyFont="1" applyBorder="1" applyAlignment="1">
      <alignment horizontal="left" vertical="top" wrapText="1"/>
    </xf>
    <xf numFmtId="0" fontId="6" fillId="3" borderId="16" xfId="0" applyFont="1" applyFill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4" fontId="6" fillId="3" borderId="1" xfId="0" applyNumberFormat="1" applyFont="1" applyFill="1" applyBorder="1" applyAlignment="1">
      <alignment vertical="top" wrapText="1"/>
    </xf>
    <xf numFmtId="4" fontId="6" fillId="3" borderId="4" xfId="0" applyNumberFormat="1" applyFont="1" applyFill="1" applyBorder="1" applyAlignment="1">
      <alignment vertical="top" wrapText="1"/>
    </xf>
    <xf numFmtId="43" fontId="6" fillId="0" borderId="1" xfId="1" applyFont="1" applyBorder="1" applyAlignment="1">
      <alignment horizontal="center" vertical="top" wrapText="1"/>
    </xf>
    <xf numFmtId="0" fontId="6" fillId="3" borderId="17" xfId="0" applyFont="1" applyFill="1" applyBorder="1" applyAlignment="1">
      <alignment vertical="top" wrapText="1"/>
    </xf>
    <xf numFmtId="0" fontId="6" fillId="3" borderId="1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43" fontId="6" fillId="0" borderId="4" xfId="1" applyFont="1" applyBorder="1" applyAlignment="1">
      <alignment horizontal="left" vertical="top" wrapText="1"/>
    </xf>
    <xf numFmtId="0" fontId="6" fillId="3" borderId="4" xfId="0" applyFont="1" applyFill="1" applyBorder="1" applyAlignment="1">
      <alignment vertical="top" wrapText="1"/>
    </xf>
    <xf numFmtId="192" fontId="8" fillId="3" borderId="0" xfId="0" applyNumberFormat="1" applyFont="1" applyFill="1" applyAlignment="1">
      <alignment horizontal="right" vertical="top" wrapText="1"/>
    </xf>
    <xf numFmtId="49" fontId="6" fillId="0" borderId="11" xfId="2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15" fontId="6" fillId="0" borderId="11" xfId="0" applyNumberFormat="1" applyFont="1" applyBorder="1" applyAlignment="1">
      <alignment horizontal="center" vertical="top" wrapText="1"/>
    </xf>
    <xf numFmtId="0" fontId="17" fillId="0" borderId="11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6" fillId="0" borderId="18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 shrinkToFit="1"/>
    </xf>
    <xf numFmtId="0" fontId="64" fillId="0" borderId="0" xfId="0" applyFont="1" applyAlignment="1">
      <alignment vertical="top" wrapText="1"/>
    </xf>
    <xf numFmtId="0" fontId="24" fillId="0" borderId="0" xfId="0" applyFont="1" applyFill="1" applyAlignment="1">
      <alignment vertical="top" wrapText="1"/>
    </xf>
    <xf numFmtId="0" fontId="6" fillId="0" borderId="18" xfId="0" applyFont="1" applyBorder="1" applyAlignment="1">
      <alignment horizontal="center" vertical="top" wrapText="1"/>
    </xf>
    <xf numFmtId="0" fontId="66" fillId="0" borderId="0" xfId="0" applyFont="1" applyAlignment="1">
      <alignment horizontal="center" vertical="top" wrapText="1"/>
    </xf>
    <xf numFmtId="43" fontId="6" fillId="0" borderId="0" xfId="1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43" fontId="6" fillId="0" borderId="1" xfId="1" applyFont="1" applyBorder="1" applyAlignment="1">
      <alignment vertical="top" wrapText="1"/>
    </xf>
    <xf numFmtId="43" fontId="6" fillId="0" borderId="0" xfId="1" applyFont="1" applyAlignment="1">
      <alignment vertical="top" wrapText="1"/>
    </xf>
    <xf numFmtId="43" fontId="6" fillId="3" borderId="2" xfId="1" applyFont="1" applyFill="1" applyBorder="1" applyAlignment="1">
      <alignment horizontal="right" vertical="top" wrapText="1"/>
    </xf>
    <xf numFmtId="4" fontId="6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center" vertical="top" wrapText="1"/>
    </xf>
    <xf numFmtId="4" fontId="6" fillId="0" borderId="0" xfId="0" applyNumberFormat="1" applyFont="1" applyAlignment="1">
      <alignment vertical="top" wrapText="1"/>
    </xf>
    <xf numFmtId="4" fontId="17" fillId="0" borderId="0" xfId="0" applyNumberFormat="1" applyFont="1" applyAlignment="1">
      <alignment vertical="top" wrapText="1"/>
    </xf>
    <xf numFmtId="4" fontId="18" fillId="0" borderId="0" xfId="0" applyNumberFormat="1" applyFont="1" applyBorder="1" applyAlignment="1">
      <alignment vertical="top" wrapText="1"/>
    </xf>
    <xf numFmtId="4" fontId="18" fillId="0" borderId="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87" fontId="19" fillId="0" borderId="2" xfId="5" applyNumberFormat="1" applyFont="1" applyFill="1" applyBorder="1" applyAlignment="1" applyProtection="1">
      <alignment horizontal="left" vertical="top" wrapText="1"/>
    </xf>
    <xf numFmtId="187" fontId="8" fillId="0" borderId="2" xfId="5" applyNumberFormat="1" applyFont="1" applyFill="1" applyBorder="1" applyAlignment="1" applyProtection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 shrinkToFit="1"/>
    </xf>
    <xf numFmtId="188" fontId="8" fillId="0" borderId="2" xfId="5" applyNumberFormat="1" applyFont="1" applyFill="1" applyBorder="1" applyAlignment="1" applyProtection="1">
      <alignment horizontal="left" vertical="top" wrapText="1"/>
    </xf>
    <xf numFmtId="43" fontId="19" fillId="0" borderId="2" xfId="5" applyFont="1" applyFill="1" applyBorder="1" applyAlignment="1" applyProtection="1">
      <alignment horizontal="left" vertical="top" wrapText="1"/>
    </xf>
    <xf numFmtId="43" fontId="19" fillId="0" borderId="2" xfId="5" applyFont="1" applyBorder="1" applyAlignment="1">
      <alignment vertical="top" wrapText="1"/>
    </xf>
    <xf numFmtId="188" fontId="8" fillId="0" borderId="2" xfId="5" applyNumberFormat="1" applyFont="1" applyFill="1" applyBorder="1" applyAlignment="1" applyProtection="1">
      <alignment vertical="top" wrapText="1"/>
    </xf>
    <xf numFmtId="188" fontId="19" fillId="0" borderId="2" xfId="5" applyNumberFormat="1" applyFont="1" applyFill="1" applyBorder="1" applyAlignment="1" applyProtection="1">
      <alignment vertical="top" wrapText="1"/>
    </xf>
    <xf numFmtId="43" fontId="19" fillId="0" borderId="2" xfId="5" applyFont="1" applyFill="1" applyBorder="1" applyAlignment="1" applyProtection="1">
      <alignment horizontal="center" vertical="top" wrapText="1"/>
    </xf>
    <xf numFmtId="43" fontId="19" fillId="0" borderId="2" xfId="5" applyFont="1" applyFill="1" applyBorder="1" applyAlignment="1" applyProtection="1">
      <alignment vertical="top" wrapText="1"/>
    </xf>
    <xf numFmtId="188" fontId="19" fillId="0" borderId="2" xfId="5" applyNumberFormat="1" applyFont="1" applyFill="1" applyBorder="1" applyAlignment="1" applyProtection="1">
      <alignment horizontal="left" vertical="top" wrapText="1"/>
    </xf>
    <xf numFmtId="49" fontId="20" fillId="3" borderId="2" xfId="1" applyNumberFormat="1" applyFont="1" applyFill="1" applyBorder="1" applyAlignment="1">
      <alignment horizontal="right" vertical="top" wrapText="1"/>
    </xf>
    <xf numFmtId="49" fontId="20" fillId="0" borderId="2" xfId="1" applyNumberFormat="1" applyFont="1" applyBorder="1" applyAlignment="1">
      <alignment horizontal="center" vertical="top" wrapText="1"/>
    </xf>
    <xf numFmtId="43" fontId="20" fillId="3" borderId="2" xfId="1" applyFont="1" applyFill="1" applyBorder="1" applyAlignment="1">
      <alignment horizontal="right" vertical="top" wrapText="1"/>
    </xf>
    <xf numFmtId="43" fontId="14" fillId="0" borderId="1" xfId="1" applyFont="1" applyBorder="1" applyAlignment="1">
      <alignment vertical="top" wrapText="1"/>
    </xf>
    <xf numFmtId="43" fontId="14" fillId="0" borderId="0" xfId="1" applyFont="1" applyBorder="1" applyAlignment="1">
      <alignment horizontal="center" vertical="top" wrapText="1"/>
    </xf>
    <xf numFmtId="43" fontId="14" fillId="3" borderId="0" xfId="1" applyFont="1" applyFill="1" applyBorder="1" applyAlignment="1">
      <alignment horizontal="left" vertical="top" wrapText="1"/>
    </xf>
    <xf numFmtId="43" fontId="20" fillId="0" borderId="0" xfId="1" applyNumberFormat="1" applyFont="1" applyBorder="1" applyAlignment="1">
      <alignment vertical="top" wrapText="1"/>
    </xf>
    <xf numFmtId="43" fontId="20" fillId="0" borderId="1" xfId="1" applyNumberFormat="1" applyFont="1" applyBorder="1" applyAlignment="1">
      <alignment vertical="top" wrapText="1"/>
    </xf>
    <xf numFmtId="43" fontId="20" fillId="0" borderId="2" xfId="1" applyNumberFormat="1" applyFont="1" applyBorder="1" applyAlignment="1">
      <alignment horizontal="center" vertical="top" wrapText="1"/>
    </xf>
    <xf numFmtId="43" fontId="20" fillId="3" borderId="2" xfId="1" applyNumberFormat="1" applyFont="1" applyFill="1" applyBorder="1" applyAlignment="1">
      <alignment horizontal="left" vertical="top" wrapText="1"/>
    </xf>
    <xf numFmtId="43" fontId="24" fillId="0" borderId="2" xfId="1" applyNumberFormat="1" applyFont="1" applyBorder="1" applyAlignment="1">
      <alignment horizontal="center" vertical="top" wrapText="1"/>
    </xf>
    <xf numFmtId="43" fontId="24" fillId="3" borderId="2" xfId="1" applyNumberFormat="1" applyFont="1" applyFill="1" applyBorder="1" applyAlignment="1">
      <alignment horizontal="left" vertical="top" wrapText="1"/>
    </xf>
    <xf numFmtId="43" fontId="8" fillId="4" borderId="3" xfId="6" applyFont="1" applyFill="1" applyBorder="1" applyAlignment="1">
      <alignment horizontal="center" vertical="top" wrapText="1"/>
    </xf>
    <xf numFmtId="0" fontId="8" fillId="0" borderId="11" xfId="2" applyFont="1" applyBorder="1" applyAlignment="1">
      <alignment horizontal="center" vertical="top" wrapText="1"/>
    </xf>
    <xf numFmtId="43" fontId="8" fillId="4" borderId="11" xfId="6" applyFont="1" applyFill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43" fontId="8" fillId="4" borderId="4" xfId="6" applyFont="1" applyFill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43" fontId="25" fillId="0" borderId="0" xfId="1" applyFont="1" applyFill="1" applyAlignment="1">
      <alignment vertical="top" wrapText="1"/>
    </xf>
    <xf numFmtId="43" fontId="8" fillId="0" borderId="12" xfId="6" applyFont="1" applyFill="1" applyBorder="1" applyAlignment="1">
      <alignment horizontal="center" vertical="top" wrapText="1"/>
    </xf>
    <xf numFmtId="0" fontId="8" fillId="0" borderId="13" xfId="2" applyFont="1" applyBorder="1" applyAlignment="1">
      <alignment horizontal="center" vertical="top" wrapText="1"/>
    </xf>
    <xf numFmtId="43" fontId="8" fillId="0" borderId="14" xfId="0" applyNumberFormat="1" applyFont="1" applyBorder="1" applyAlignment="1">
      <alignment vertical="top" wrapText="1"/>
    </xf>
    <xf numFmtId="0" fontId="8" fillId="0" borderId="5" xfId="2" applyFont="1" applyBorder="1" applyAlignment="1">
      <alignment horizontal="center" vertical="top" wrapText="1"/>
    </xf>
    <xf numFmtId="43" fontId="25" fillId="0" borderId="6" xfId="1" applyFont="1" applyFill="1" applyBorder="1" applyAlignment="1">
      <alignment vertical="top" wrapText="1"/>
    </xf>
    <xf numFmtId="43" fontId="8" fillId="0" borderId="5" xfId="6" applyFont="1" applyFill="1" applyBorder="1" applyAlignment="1">
      <alignment horizontal="center" vertical="top" wrapText="1"/>
    </xf>
    <xf numFmtId="43" fontId="8" fillId="0" borderId="7" xfId="0" applyNumberFormat="1" applyFont="1" applyBorder="1" applyAlignment="1">
      <alignment vertical="top" wrapText="1"/>
    </xf>
    <xf numFmtId="43" fontId="8" fillId="0" borderId="11" xfId="0" applyNumberFormat="1" applyFont="1" applyBorder="1" applyAlignment="1">
      <alignment vertical="top" wrapText="1"/>
    </xf>
    <xf numFmtId="43" fontId="8" fillId="0" borderId="12" xfId="5" applyFont="1" applyFill="1" applyBorder="1" applyAlignment="1">
      <alignment horizontal="center" vertical="top" wrapText="1"/>
    </xf>
    <xf numFmtId="43" fontId="25" fillId="0" borderId="8" xfId="1" applyFont="1" applyFill="1" applyBorder="1" applyAlignment="1">
      <alignment vertical="top" wrapText="1"/>
    </xf>
    <xf numFmtId="43" fontId="8" fillId="0" borderId="13" xfId="6" applyFont="1" applyFill="1" applyBorder="1" applyAlignment="1">
      <alignment horizontal="center" vertical="top" wrapText="1"/>
    </xf>
    <xf numFmtId="43" fontId="25" fillId="0" borderId="0" xfId="1" applyFont="1" applyFill="1" applyBorder="1" applyAlignment="1">
      <alignment vertical="top" wrapText="1"/>
    </xf>
    <xf numFmtId="0" fontId="8" fillId="0" borderId="15" xfId="2" applyFont="1" applyBorder="1" applyAlignment="1">
      <alignment horizontal="center" vertical="top" wrapText="1"/>
    </xf>
    <xf numFmtId="43" fontId="25" fillId="0" borderId="1" xfId="1" applyFont="1" applyFill="1" applyBorder="1" applyAlignment="1">
      <alignment vertical="top" wrapText="1"/>
    </xf>
    <xf numFmtId="43" fontId="8" fillId="0" borderId="15" xfId="6" applyFont="1" applyFill="1" applyBorder="1" applyAlignment="1">
      <alignment horizontal="center" vertical="top" wrapText="1"/>
    </xf>
    <xf numFmtId="43" fontId="8" fillId="0" borderId="4" xfId="0" applyNumberFormat="1" applyFont="1" applyBorder="1" applyAlignment="1">
      <alignment vertical="top" wrapText="1"/>
    </xf>
    <xf numFmtId="43" fontId="8" fillId="0" borderId="15" xfId="5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left" vertical="top" wrapText="1"/>
    </xf>
    <xf numFmtId="43" fontId="8" fillId="0" borderId="2" xfId="1" applyFont="1" applyBorder="1" applyAlignment="1">
      <alignment horizontal="center" vertical="top" wrapText="1"/>
    </xf>
    <xf numFmtId="43" fontId="8" fillId="3" borderId="2" xfId="1" applyFont="1" applyFill="1" applyBorder="1" applyAlignment="1">
      <alignment horizontal="left" vertical="top" wrapText="1"/>
    </xf>
    <xf numFmtId="189" fontId="8" fillId="3" borderId="2" xfId="0" applyNumberFormat="1" applyFont="1" applyFill="1" applyBorder="1" applyAlignment="1">
      <alignment horizontal="center" vertical="top" wrapText="1"/>
    </xf>
    <xf numFmtId="43" fontId="8" fillId="0" borderId="2" xfId="8" applyFont="1" applyBorder="1" applyAlignment="1">
      <alignment horizontal="center" vertical="top" wrapText="1"/>
    </xf>
    <xf numFmtId="43" fontId="8" fillId="0" borderId="2" xfId="1" applyFont="1" applyFill="1" applyBorder="1" applyAlignment="1">
      <alignment horizontal="center" vertical="top" wrapText="1"/>
    </xf>
    <xf numFmtId="189" fontId="8" fillId="0" borderId="2" xfId="0" applyNumberFormat="1" applyFont="1" applyFill="1" applyBorder="1" applyAlignment="1">
      <alignment horizontal="center" vertical="top" wrapText="1"/>
    </xf>
    <xf numFmtId="189" fontId="6" fillId="3" borderId="2" xfId="0" applyNumberFormat="1" applyFont="1" applyFill="1" applyBorder="1" applyAlignment="1">
      <alignment horizontal="center" vertical="top" wrapText="1"/>
    </xf>
    <xf numFmtId="43" fontId="6" fillId="0" borderId="2" xfId="8" applyFont="1" applyBorder="1" applyAlignment="1">
      <alignment horizontal="center" vertical="top" wrapText="1"/>
    </xf>
    <xf numFmtId="189" fontId="6" fillId="3" borderId="4" xfId="0" applyNumberFormat="1" applyFont="1" applyFill="1" applyBorder="1" applyAlignment="1">
      <alignment horizontal="center" vertical="top" wrapText="1"/>
    </xf>
    <xf numFmtId="43" fontId="6" fillId="0" borderId="4" xfId="8" applyFont="1" applyBorder="1" applyAlignment="1">
      <alignment horizontal="center" vertical="top" wrapText="1"/>
    </xf>
    <xf numFmtId="43" fontId="30" fillId="0" borderId="6" xfId="1" applyFont="1" applyFill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 wrapText="1"/>
    </xf>
    <xf numFmtId="0" fontId="31" fillId="0" borderId="0" xfId="0" applyFont="1" applyFill="1" applyAlignment="1">
      <alignment vertical="top" wrapText="1"/>
    </xf>
    <xf numFmtId="4" fontId="6" fillId="0" borderId="2" xfId="2" applyNumberFormat="1" applyFont="1" applyBorder="1" applyAlignment="1">
      <alignment horizontal="center" vertical="top" wrapText="1"/>
    </xf>
    <xf numFmtId="43" fontId="13" fillId="0" borderId="2" xfId="5" quotePrefix="1" applyFont="1" applyBorder="1" applyAlignment="1">
      <alignment horizontal="center" vertical="top" wrapText="1"/>
    </xf>
    <xf numFmtId="49" fontId="13" fillId="0" borderId="2" xfId="2" quotePrefix="1" applyNumberFormat="1" applyFont="1" applyBorder="1" applyAlignment="1">
      <alignment horizontal="center" vertical="top" wrapText="1"/>
    </xf>
    <xf numFmtId="0" fontId="11" fillId="3" borderId="0" xfId="0" applyFont="1" applyFill="1" applyAlignment="1">
      <alignment vertical="top" wrapText="1"/>
    </xf>
    <xf numFmtId="0" fontId="8" fillId="3" borderId="0" xfId="0" applyFont="1" applyFill="1" applyAlignment="1">
      <alignment horizontal="left" vertical="top" wrapText="1"/>
    </xf>
    <xf numFmtId="0" fontId="6" fillId="3" borderId="2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4" fontId="7" fillId="3" borderId="0" xfId="0" applyNumberFormat="1" applyFont="1" applyFill="1" applyAlignment="1">
      <alignment vertical="top" wrapText="1"/>
    </xf>
    <xf numFmtId="0" fontId="8" fillId="0" borderId="0" xfId="0" applyFont="1" applyAlignment="1">
      <alignment horizontal="center" vertical="top" wrapText="1" shrinkToFit="1"/>
    </xf>
    <xf numFmtId="0" fontId="8" fillId="0" borderId="0" xfId="0" applyFont="1" applyAlignment="1">
      <alignment horizontal="center" vertical="top" wrapText="1"/>
    </xf>
    <xf numFmtId="43" fontId="13" fillId="0" borderId="0" xfId="1" applyFont="1" applyFill="1" applyBorder="1" applyAlignment="1">
      <alignment horizontal="right" vertical="top" wrapText="1" shrinkToFit="1"/>
    </xf>
    <xf numFmtId="4" fontId="8" fillId="0" borderId="2" xfId="1" applyNumberFormat="1" applyFont="1" applyFill="1" applyBorder="1" applyAlignment="1">
      <alignment horizontal="center" vertical="top" wrapText="1"/>
    </xf>
    <xf numFmtId="4" fontId="11" fillId="0" borderId="2" xfId="1" applyNumberFormat="1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43" fontId="6" fillId="0" borderId="2" xfId="10" applyFont="1" applyFill="1" applyBorder="1" applyAlignment="1">
      <alignment vertical="top" wrapText="1"/>
    </xf>
    <xf numFmtId="43" fontId="6" fillId="0" borderId="14" xfId="10" applyFont="1" applyBorder="1" applyAlignment="1">
      <alignment vertical="top" wrapText="1"/>
    </xf>
    <xf numFmtId="43" fontId="6" fillId="0" borderId="0" xfId="11" applyFont="1" applyAlignment="1">
      <alignment vertical="top" wrapText="1"/>
    </xf>
    <xf numFmtId="4" fontId="6" fillId="0" borderId="11" xfId="0" applyNumberFormat="1" applyFont="1" applyFill="1" applyBorder="1" applyAlignment="1">
      <alignment horizontal="center" vertical="top" wrapText="1"/>
    </xf>
    <xf numFmtId="43" fontId="6" fillId="0" borderId="11" xfId="16" applyFont="1" applyBorder="1" applyAlignment="1">
      <alignment vertical="top" wrapText="1"/>
    </xf>
    <xf numFmtId="43" fontId="17" fillId="0" borderId="14" xfId="11" applyFont="1" applyFill="1" applyBorder="1" applyAlignment="1">
      <alignment vertical="top" wrapText="1"/>
    </xf>
    <xf numFmtId="43" fontId="17" fillId="0" borderId="11" xfId="11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center" vertical="top" wrapText="1"/>
    </xf>
    <xf numFmtId="43" fontId="17" fillId="0" borderId="12" xfId="11" applyFont="1" applyFill="1" applyBorder="1" applyAlignment="1">
      <alignment vertical="top" wrapText="1"/>
    </xf>
    <xf numFmtId="0" fontId="17" fillId="0" borderId="1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4" fontId="8" fillId="0" borderId="0" xfId="0" applyNumberFormat="1" applyFont="1" applyFill="1" applyBorder="1" applyAlignment="1">
      <alignment horizontal="right" vertical="top" wrapText="1"/>
    </xf>
    <xf numFmtId="43" fontId="6" fillId="0" borderId="3" xfId="17" applyFont="1" applyBorder="1" applyAlignment="1">
      <alignment vertical="top" wrapText="1"/>
    </xf>
    <xf numFmtId="43" fontId="6" fillId="0" borderId="3" xfId="10" applyFont="1" applyBorder="1" applyAlignment="1">
      <alignment vertical="top" wrapText="1"/>
    </xf>
    <xf numFmtId="4" fontId="6" fillId="0" borderId="3" xfId="0" applyNumberFormat="1" applyFont="1" applyBorder="1" applyAlignment="1">
      <alignment horizontal="center" vertical="top" wrapText="1"/>
    </xf>
    <xf numFmtId="4" fontId="6" fillId="0" borderId="3" xfId="0" applyNumberFormat="1" applyFont="1" applyFill="1" applyBorder="1" applyAlignment="1">
      <alignment vertical="top" wrapText="1"/>
    </xf>
    <xf numFmtId="43" fontId="6" fillId="0" borderId="3" xfId="10" applyFont="1" applyFill="1" applyBorder="1" applyAlignment="1">
      <alignment horizontal="center" vertical="top" wrapText="1"/>
    </xf>
    <xf numFmtId="4" fontId="6" fillId="0" borderId="11" xfId="0" applyNumberFormat="1" applyFont="1" applyBorder="1" applyAlignment="1">
      <alignment horizontal="center" vertical="top" wrapText="1"/>
    </xf>
    <xf numFmtId="43" fontId="6" fillId="0" borderId="11" xfId="1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 vertical="top" wrapText="1"/>
    </xf>
    <xf numFmtId="43" fontId="17" fillId="0" borderId="4" xfId="18" applyFont="1" applyFill="1" applyBorder="1" applyAlignment="1">
      <alignment horizontal="center" vertical="top" wrapText="1"/>
    </xf>
    <xf numFmtId="4" fontId="6" fillId="0" borderId="16" xfId="0" applyNumberFormat="1" applyFont="1" applyBorder="1" applyAlignment="1">
      <alignment horizontal="center" vertical="top" wrapText="1"/>
    </xf>
    <xf numFmtId="43" fontId="6" fillId="0" borderId="14" xfId="1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vertical="top" wrapText="1"/>
    </xf>
    <xf numFmtId="0" fontId="17" fillId="0" borderId="14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center" vertical="top" wrapText="1"/>
    </xf>
    <xf numFmtId="43" fontId="24" fillId="0" borderId="4" xfId="1" applyNumberFormat="1" applyFont="1" applyFill="1" applyBorder="1" applyAlignment="1">
      <alignment vertical="top" wrapText="1"/>
    </xf>
    <xf numFmtId="43" fontId="24" fillId="0" borderId="2" xfId="1" applyNumberFormat="1" applyFont="1" applyFill="1" applyBorder="1" applyAlignment="1">
      <alignment vertical="top" wrapText="1"/>
    </xf>
    <xf numFmtId="43" fontId="44" fillId="0" borderId="0" xfId="1" applyNumberFormat="1" applyFont="1" applyFill="1" applyBorder="1" applyAlignment="1">
      <alignment vertical="top" wrapText="1"/>
    </xf>
    <xf numFmtId="43" fontId="24" fillId="0" borderId="0" xfId="1" applyNumberFormat="1" applyFont="1" applyFill="1" applyBorder="1" applyAlignment="1">
      <alignment vertical="top" wrapText="1"/>
    </xf>
    <xf numFmtId="0" fontId="24" fillId="0" borderId="0" xfId="0" applyFont="1" applyFill="1" applyAlignment="1">
      <alignment horizontal="center" vertical="top" wrapText="1"/>
    </xf>
    <xf numFmtId="4" fontId="45" fillId="0" borderId="0" xfId="1" applyNumberFormat="1" applyFont="1" applyFill="1" applyBorder="1" applyAlignment="1">
      <alignment vertical="top" wrapText="1"/>
    </xf>
    <xf numFmtId="189" fontId="6" fillId="0" borderId="0" xfId="0" applyNumberFormat="1" applyFont="1" applyAlignment="1">
      <alignment horizontal="center" vertical="top" wrapText="1"/>
    </xf>
    <xf numFmtId="189" fontId="6" fillId="0" borderId="0" xfId="0" applyNumberFormat="1" applyFont="1" applyAlignment="1">
      <alignment vertical="top" wrapText="1"/>
    </xf>
    <xf numFmtId="189" fontId="6" fillId="0" borderId="18" xfId="0" applyNumberFormat="1" applyFont="1" applyBorder="1" applyAlignment="1">
      <alignment horizontal="center" vertical="top" wrapText="1"/>
    </xf>
    <xf numFmtId="189" fontId="6" fillId="0" borderId="18" xfId="0" applyNumberFormat="1" applyFont="1" applyBorder="1" applyAlignment="1">
      <alignment vertical="top" wrapText="1"/>
    </xf>
    <xf numFmtId="4" fontId="63" fillId="0" borderId="4" xfId="0" applyNumberFormat="1" applyFont="1" applyBorder="1" applyAlignment="1">
      <alignment horizontal="center" vertical="top" wrapText="1"/>
    </xf>
    <xf numFmtId="4" fontId="59" fillId="0" borderId="4" xfId="0" applyNumberFormat="1" applyFont="1" applyBorder="1" applyAlignment="1">
      <alignment horizontal="center" vertical="top" wrapText="1"/>
    </xf>
    <xf numFmtId="4" fontId="63" fillId="0" borderId="8" xfId="0" applyNumberFormat="1" applyFont="1" applyBorder="1" applyAlignment="1">
      <alignment horizontal="center" vertical="top" wrapText="1"/>
    </xf>
    <xf numFmtId="4" fontId="59" fillId="0" borderId="8" xfId="0" applyNumberFormat="1" applyFont="1" applyBorder="1" applyAlignment="1">
      <alignment horizontal="center" vertical="top" wrapText="1"/>
    </xf>
    <xf numFmtId="4" fontId="63" fillId="0" borderId="0" xfId="0" applyNumberFormat="1" applyFont="1" applyBorder="1" applyAlignment="1">
      <alignment horizontal="center" vertical="top" wrapText="1"/>
    </xf>
    <xf numFmtId="0" fontId="53" fillId="0" borderId="0" xfId="0" applyFont="1" applyAlignment="1">
      <alignment horizontal="center" vertical="top" wrapText="1"/>
    </xf>
    <xf numFmtId="4" fontId="65" fillId="0" borderId="0" xfId="1" applyNumberFormat="1" applyFont="1" applyAlignment="1">
      <alignment horizontal="center" vertical="top" wrapText="1"/>
    </xf>
    <xf numFmtId="4" fontId="66" fillId="0" borderId="0" xfId="1" applyNumberFormat="1" applyFont="1" applyAlignment="1">
      <alignment horizontal="center" vertical="top" wrapText="1"/>
    </xf>
    <xf numFmtId="0" fontId="67" fillId="0" borderId="0" xfId="0" applyFont="1" applyAlignment="1">
      <alignment horizontal="center" vertical="top" wrapText="1"/>
    </xf>
    <xf numFmtId="43" fontId="66" fillId="0" borderId="0" xfId="1" applyFont="1" applyAlignment="1">
      <alignment horizontal="center" vertical="top" wrapText="1"/>
    </xf>
    <xf numFmtId="0" fontId="66" fillId="0" borderId="0" xfId="0" applyFont="1" applyAlignment="1">
      <alignment horizontal="left" vertical="top" wrapText="1"/>
    </xf>
    <xf numFmtId="0" fontId="65" fillId="0" borderId="0" xfId="0" applyFont="1" applyAlignment="1">
      <alignment vertical="top" wrapText="1"/>
    </xf>
    <xf numFmtId="43" fontId="68" fillId="0" borderId="3" xfId="1" applyFont="1" applyBorder="1" applyAlignment="1">
      <alignment horizontal="center" vertical="top" wrapText="1"/>
    </xf>
    <xf numFmtId="43" fontId="68" fillId="0" borderId="16" xfId="1" applyFont="1" applyBorder="1" applyAlignment="1">
      <alignment horizontal="center" vertical="top" wrapText="1"/>
    </xf>
    <xf numFmtId="43" fontId="68" fillId="0" borderId="17" xfId="1" applyFont="1" applyBorder="1" applyAlignment="1">
      <alignment horizontal="center" vertical="top" wrapText="1"/>
    </xf>
    <xf numFmtId="4" fontId="53" fillId="0" borderId="4" xfId="24" applyNumberFormat="1" applyFont="1" applyBorder="1" applyAlignment="1">
      <alignment horizontal="center" vertical="top" wrapText="1"/>
    </xf>
    <xf numFmtId="4" fontId="53" fillId="0" borderId="4" xfId="1" applyNumberFormat="1" applyFont="1" applyBorder="1" applyAlignment="1">
      <alignment horizontal="center" vertical="top" wrapText="1"/>
    </xf>
    <xf numFmtId="43" fontId="59" fillId="0" borderId="25" xfId="26" applyNumberFormat="1" applyFont="1" applyBorder="1" applyAlignment="1">
      <alignment vertical="top" wrapText="1"/>
    </xf>
    <xf numFmtId="43" fontId="6" fillId="0" borderId="2" xfId="0" applyNumberFormat="1" applyFont="1" applyBorder="1" applyAlignment="1">
      <alignment vertical="top" wrapText="1"/>
    </xf>
    <xf numFmtId="4" fontId="6" fillId="0" borderId="2" xfId="0" applyNumberFormat="1" applyFont="1" applyBorder="1" applyAlignment="1">
      <alignment vertical="top" wrapText="1"/>
    </xf>
    <xf numFmtId="4" fontId="8" fillId="0" borderId="4" xfId="7" applyNumberFormat="1" applyFont="1" applyFill="1" applyBorder="1" applyAlignment="1">
      <alignment horizontal="center" vertical="top" wrapText="1"/>
    </xf>
    <xf numFmtId="43" fontId="6" fillId="0" borderId="2" xfId="0" applyNumberFormat="1" applyFont="1" applyBorder="1" applyAlignment="1">
      <alignment horizontal="right" vertical="top" wrapText="1"/>
    </xf>
    <xf numFmtId="0" fontId="14" fillId="3" borderId="2" xfId="0" applyFont="1" applyFill="1" applyBorder="1" applyAlignment="1">
      <alignment horizontal="left" vertical="top" wrapText="1"/>
    </xf>
    <xf numFmtId="0" fontId="76" fillId="8" borderId="2" xfId="0" applyFont="1" applyFill="1" applyBorder="1" applyAlignment="1">
      <alignment horizontal="center" vertical="top" wrapText="1"/>
    </xf>
    <xf numFmtId="0" fontId="76" fillId="0" borderId="2" xfId="0" applyFont="1" applyBorder="1" applyAlignment="1">
      <alignment vertical="top" wrapText="1"/>
    </xf>
    <xf numFmtId="4" fontId="76" fillId="8" borderId="2" xfId="0" applyNumberFormat="1" applyFont="1" applyFill="1" applyBorder="1" applyAlignment="1">
      <alignment horizontal="right" vertical="top" wrapText="1"/>
    </xf>
    <xf numFmtId="4" fontId="76" fillId="8" borderId="2" xfId="0" applyNumberFormat="1" applyFont="1" applyFill="1" applyBorder="1" applyAlignment="1">
      <alignment horizontal="center" vertical="top" wrapText="1"/>
    </xf>
    <xf numFmtId="0" fontId="76" fillId="8" borderId="2" xfId="0" applyFont="1" applyFill="1" applyBorder="1" applyAlignment="1">
      <alignment vertical="top" wrapText="1"/>
    </xf>
    <xf numFmtId="0" fontId="76" fillId="0" borderId="2" xfId="0" applyFont="1" applyBorder="1" applyAlignment="1">
      <alignment horizontal="center" vertical="top" wrapText="1"/>
    </xf>
    <xf numFmtId="4" fontId="76" fillId="8" borderId="2" xfId="0" applyNumberFormat="1" applyFont="1" applyFill="1" applyBorder="1" applyAlignment="1">
      <alignment vertical="top" wrapText="1"/>
    </xf>
    <xf numFmtId="43" fontId="6" fillId="0" borderId="3" xfId="22" applyFont="1" applyFill="1" applyBorder="1" applyAlignment="1">
      <alignment horizontal="center" vertical="top" wrapText="1"/>
    </xf>
    <xf numFmtId="4" fontId="8" fillId="0" borderId="3" xfId="0" applyNumberFormat="1" applyFont="1" applyFill="1" applyBorder="1" applyAlignment="1">
      <alignment horizontal="right" vertical="top" wrapText="1"/>
    </xf>
    <xf numFmtId="0" fontId="8" fillId="0" borderId="11" xfId="0" applyFont="1" applyFill="1" applyBorder="1" applyAlignment="1">
      <alignment horizontal="center" vertical="top" wrapText="1"/>
    </xf>
    <xf numFmtId="4" fontId="8" fillId="0" borderId="11" xfId="0" applyNumberFormat="1" applyFont="1" applyFill="1" applyBorder="1" applyAlignment="1">
      <alignment horizontal="right" vertical="top" wrapText="1"/>
    </xf>
    <xf numFmtId="0" fontId="25" fillId="0" borderId="0" xfId="0" applyFont="1" applyFill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25" fillId="0" borderId="0" xfId="0" applyFont="1" applyAlignment="1">
      <alignment vertical="top" wrapText="1"/>
    </xf>
    <xf numFmtId="0" fontId="25" fillId="0" borderId="2" xfId="0" applyFont="1" applyBorder="1" applyAlignment="1">
      <alignment vertical="top" wrapText="1"/>
    </xf>
    <xf numFmtId="4" fontId="8" fillId="0" borderId="2" xfId="0" applyNumberFormat="1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4" fontId="8" fillId="0" borderId="3" xfId="0" applyNumberFormat="1" applyFont="1" applyFill="1" applyBorder="1" applyAlignment="1">
      <alignment vertical="top" wrapText="1"/>
    </xf>
    <xf numFmtId="49" fontId="8" fillId="0" borderId="4" xfId="0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 vertical="top" wrapText="1"/>
    </xf>
    <xf numFmtId="49" fontId="8" fillId="0" borderId="12" xfId="0" applyNumberFormat="1" applyFont="1" applyBorder="1" applyAlignment="1">
      <alignment horizontal="left" vertical="top" wrapText="1"/>
    </xf>
    <xf numFmtId="43" fontId="6" fillId="3" borderId="3" xfId="1" applyFont="1" applyFill="1" applyBorder="1" applyAlignment="1">
      <alignment horizontal="center" vertical="top" wrapText="1"/>
    </xf>
    <xf numFmtId="4" fontId="6" fillId="3" borderId="3" xfId="0" applyNumberFormat="1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vertical="top" wrapText="1"/>
    </xf>
    <xf numFmtId="43" fontId="6" fillId="3" borderId="11" xfId="1" applyFont="1" applyFill="1" applyBorder="1" applyAlignment="1">
      <alignment horizontal="center" vertical="top" wrapText="1"/>
    </xf>
    <xf numFmtId="4" fontId="6" fillId="3" borderId="11" xfId="0" applyNumberFormat="1" applyFont="1" applyFill="1" applyBorder="1" applyAlignment="1">
      <alignment vertical="top" wrapText="1"/>
    </xf>
    <xf numFmtId="43" fontId="6" fillId="0" borderId="11" xfId="1" applyFont="1" applyBorder="1" applyAlignment="1">
      <alignment horizontal="center" vertical="top" wrapText="1"/>
    </xf>
    <xf numFmtId="43" fontId="6" fillId="0" borderId="11" xfId="1" applyFont="1" applyBorder="1" applyAlignment="1">
      <alignment horizontal="left" vertical="top" wrapText="1"/>
    </xf>
    <xf numFmtId="0" fontId="6" fillId="3" borderId="11" xfId="0" applyFont="1" applyFill="1" applyBorder="1" applyAlignment="1">
      <alignment vertical="top" wrapText="1"/>
    </xf>
    <xf numFmtId="0" fontId="6" fillId="0" borderId="11" xfId="1" applyNumberFormat="1" applyFont="1" applyBorder="1" applyAlignment="1">
      <alignment horizontal="left" vertical="top" wrapText="1"/>
    </xf>
    <xf numFmtId="43" fontId="6" fillId="3" borderId="4" xfId="1" applyFont="1" applyFill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 wrapText="1"/>
    </xf>
    <xf numFmtId="4" fontId="79" fillId="3" borderId="2" xfId="0" applyNumberFormat="1" applyFont="1" applyFill="1" applyBorder="1" applyAlignment="1">
      <alignment vertical="top" wrapText="1"/>
    </xf>
    <xf numFmtId="43" fontId="79" fillId="0" borderId="2" xfId="1" applyFont="1" applyBorder="1" applyAlignment="1">
      <alignment horizontal="center" vertical="top" wrapText="1"/>
    </xf>
    <xf numFmtId="0" fontId="79" fillId="3" borderId="2" xfId="0" applyFont="1" applyFill="1" applyBorder="1" applyAlignment="1">
      <alignment horizontal="left" vertical="top" wrapText="1"/>
    </xf>
    <xf numFmtId="0" fontId="79" fillId="3" borderId="2" xfId="0" applyFont="1" applyFill="1" applyBorder="1" applyAlignment="1">
      <alignment vertical="top" wrapText="1"/>
    </xf>
    <xf numFmtId="0" fontId="79" fillId="0" borderId="2" xfId="0" applyFont="1" applyBorder="1" applyAlignment="1">
      <alignment horizontal="left" vertical="top" wrapText="1" shrinkToFit="1"/>
    </xf>
    <xf numFmtId="43" fontId="6" fillId="0" borderId="3" xfId="1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43" fontId="6" fillId="0" borderId="11" xfId="1" applyFont="1" applyBorder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43" fontId="6" fillId="0" borderId="4" xfId="1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43" fontId="6" fillId="0" borderId="3" xfId="1" applyFont="1" applyBorder="1" applyAlignment="1">
      <alignment vertical="top" wrapText="1"/>
    </xf>
    <xf numFmtId="4" fontId="6" fillId="0" borderId="3" xfId="0" applyNumberFormat="1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79" fillId="0" borderId="2" xfId="0" applyFont="1" applyFill="1" applyBorder="1" applyAlignment="1">
      <alignment horizontal="center" vertical="top" wrapText="1" shrinkToFit="1"/>
    </xf>
    <xf numFmtId="0" fontId="79" fillId="0" borderId="2" xfId="0" applyFont="1" applyFill="1" applyBorder="1" applyAlignment="1">
      <alignment horizontal="left" vertical="top" wrapText="1" shrinkToFit="1"/>
    </xf>
    <xf numFmtId="43" fontId="79" fillId="0" borderId="2" xfId="1" applyFont="1" applyFill="1" applyBorder="1" applyAlignment="1">
      <alignment horizontal="right" vertical="top" wrapText="1"/>
    </xf>
    <xf numFmtId="43" fontId="80" fillId="0" borderId="2" xfId="1" applyFont="1" applyFill="1" applyBorder="1" applyAlignment="1">
      <alignment horizontal="center" vertical="top" wrapText="1"/>
    </xf>
    <xf numFmtId="0" fontId="79" fillId="0" borderId="2" xfId="0" applyFont="1" applyFill="1" applyBorder="1" applyAlignment="1">
      <alignment horizontal="center" vertical="top" wrapText="1"/>
    </xf>
    <xf numFmtId="0" fontId="79" fillId="0" borderId="3" xfId="0" applyFont="1" applyFill="1" applyBorder="1" applyAlignment="1">
      <alignment horizontal="left" vertical="top" wrapText="1" shrinkToFit="1"/>
    </xf>
    <xf numFmtId="0" fontId="80" fillId="0" borderId="2" xfId="0" applyFont="1" applyFill="1" applyBorder="1" applyAlignment="1">
      <alignment horizontal="center" vertical="top" wrapText="1"/>
    </xf>
    <xf numFmtId="0" fontId="79" fillId="0" borderId="2" xfId="0" applyFont="1" applyBorder="1" applyAlignment="1">
      <alignment horizontal="left" vertical="top" wrapText="1"/>
    </xf>
    <xf numFmtId="49" fontId="79" fillId="0" borderId="2" xfId="0" applyNumberFormat="1" applyFont="1" applyBorder="1" applyAlignment="1">
      <alignment horizontal="left" vertical="top" wrapText="1"/>
    </xf>
    <xf numFmtId="49" fontId="79" fillId="0" borderId="2" xfId="0" applyNumberFormat="1" applyFont="1" applyFill="1" applyBorder="1" applyAlignment="1">
      <alignment horizontal="left" vertical="top" wrapText="1" shrinkToFit="1"/>
    </xf>
    <xf numFmtId="0" fontId="24" fillId="0" borderId="0" xfId="0" applyFont="1" applyAlignment="1">
      <alignment vertical="top" wrapText="1"/>
    </xf>
    <xf numFmtId="0" fontId="88" fillId="3" borderId="2" xfId="0" applyFont="1" applyFill="1" applyBorder="1" applyAlignment="1">
      <alignment horizontal="center" vertical="top" wrapText="1"/>
    </xf>
    <xf numFmtId="0" fontId="88" fillId="0" borderId="2" xfId="0" applyNumberFormat="1" applyFont="1" applyFill="1" applyBorder="1" applyAlignment="1">
      <alignment horizontal="center" vertical="top" wrapText="1"/>
    </xf>
    <xf numFmtId="0" fontId="88" fillId="0" borderId="2" xfId="0" applyFont="1" applyFill="1" applyBorder="1" applyAlignment="1">
      <alignment horizontal="center" vertical="top" wrapText="1"/>
    </xf>
    <xf numFmtId="0" fontId="87" fillId="3" borderId="3" xfId="0" applyFont="1" applyFill="1" applyBorder="1" applyAlignment="1">
      <alignment horizontal="center" vertical="top" wrapText="1"/>
    </xf>
    <xf numFmtId="0" fontId="87" fillId="0" borderId="2" xfId="1" applyNumberFormat="1" applyFont="1" applyFill="1" applyBorder="1" applyAlignment="1">
      <alignment vertical="top" wrapText="1"/>
    </xf>
    <xf numFmtId="43" fontId="87" fillId="0" borderId="3" xfId="5" applyNumberFormat="1" applyFont="1" applyBorder="1" applyAlignment="1">
      <alignment horizontal="center" vertical="top" wrapText="1"/>
    </xf>
    <xf numFmtId="0" fontId="87" fillId="0" borderId="2" xfId="0" applyFont="1" applyBorder="1" applyAlignment="1">
      <alignment vertical="top" wrapText="1"/>
    </xf>
    <xf numFmtId="4" fontId="87" fillId="0" borderId="3" xfId="0" applyNumberFormat="1" applyFont="1" applyBorder="1" applyAlignment="1">
      <alignment horizontal="right" vertical="top" wrapText="1"/>
    </xf>
    <xf numFmtId="0" fontId="87" fillId="0" borderId="3" xfId="0" applyNumberFormat="1" applyFont="1" applyBorder="1" applyAlignment="1">
      <alignment vertical="top" wrapText="1"/>
    </xf>
    <xf numFmtId="0" fontId="87" fillId="0" borderId="2" xfId="2" applyFont="1" applyBorder="1" applyAlignment="1">
      <alignment horizontal="center" vertical="top" wrapText="1"/>
    </xf>
    <xf numFmtId="4" fontId="87" fillId="0" borderId="3" xfId="0" applyNumberFormat="1" applyFont="1" applyBorder="1" applyAlignment="1">
      <alignment horizontal="left" vertical="top" wrapText="1"/>
    </xf>
    <xf numFmtId="0" fontId="87" fillId="3" borderId="2" xfId="0" applyFont="1" applyFill="1" applyBorder="1" applyAlignment="1">
      <alignment horizontal="center" vertical="top" wrapText="1"/>
    </xf>
    <xf numFmtId="0" fontId="87" fillId="0" borderId="2" xfId="1" applyNumberFormat="1" applyFont="1" applyBorder="1" applyAlignment="1">
      <alignment vertical="top" wrapText="1"/>
    </xf>
    <xf numFmtId="43" fontId="87" fillId="0" borderId="2" xfId="5" applyNumberFormat="1" applyFont="1" applyBorder="1" applyAlignment="1">
      <alignment horizontal="center" vertical="top" wrapText="1"/>
    </xf>
    <xf numFmtId="4" fontId="87" fillId="0" borderId="2" xfId="0" applyNumberFormat="1" applyFont="1" applyBorder="1" applyAlignment="1">
      <alignment horizontal="right" vertical="top" wrapText="1"/>
    </xf>
    <xf numFmtId="0" fontId="87" fillId="0" borderId="2" xfId="0" applyNumberFormat="1" applyFont="1" applyBorder="1" applyAlignment="1">
      <alignment vertical="top" wrapText="1"/>
    </xf>
    <xf numFmtId="4" fontId="87" fillId="0" borderId="2" xfId="0" applyNumberFormat="1" applyFont="1" applyBorder="1" applyAlignment="1">
      <alignment horizontal="left" vertical="top" wrapText="1"/>
    </xf>
    <xf numFmtId="0" fontId="8" fillId="0" borderId="11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25" fillId="0" borderId="0" xfId="0" applyFont="1" applyAlignment="1">
      <alignment vertical="top" wrapText="1"/>
    </xf>
    <xf numFmtId="4" fontId="8" fillId="0" borderId="4" xfId="0" applyNumberFormat="1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center" vertical="top" wrapText="1"/>
    </xf>
    <xf numFmtId="43" fontId="8" fillId="0" borderId="2" xfId="1" applyFont="1" applyFill="1" applyBorder="1" applyAlignment="1">
      <alignment horizontal="right" vertical="top" wrapText="1"/>
    </xf>
    <xf numFmtId="43" fontId="6" fillId="0" borderId="2" xfId="1" applyFont="1" applyFill="1" applyBorder="1" applyAlignment="1">
      <alignment horizontal="right" vertical="top" wrapText="1"/>
    </xf>
    <xf numFmtId="43" fontId="6" fillId="0" borderId="2" xfId="1" applyFont="1" applyFill="1" applyBorder="1" applyAlignment="1">
      <alignment vertical="top" wrapText="1"/>
    </xf>
    <xf numFmtId="4" fontId="6" fillId="0" borderId="4" xfId="0" applyNumberFormat="1" applyFont="1" applyFill="1" applyBorder="1" applyAlignment="1">
      <alignment horizontal="right" vertical="top" wrapText="1"/>
    </xf>
    <xf numFmtId="0" fontId="8" fillId="0" borderId="2" xfId="0" applyFont="1" applyFill="1" applyBorder="1" applyAlignment="1">
      <alignment vertical="top" wrapText="1"/>
    </xf>
    <xf numFmtId="43" fontId="8" fillId="3" borderId="2" xfId="1" applyFont="1" applyFill="1" applyBorder="1" applyAlignment="1">
      <alignment horizontal="right" vertical="top" wrapText="1"/>
    </xf>
    <xf numFmtId="0" fontId="8" fillId="0" borderId="15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right" vertical="top" wrapText="1"/>
    </xf>
    <xf numFmtId="194" fontId="6" fillId="0" borderId="2" xfId="0" applyNumberFormat="1" applyFont="1" applyBorder="1" applyAlignment="1">
      <alignment horizontal="right" vertical="top" wrapText="1"/>
    </xf>
    <xf numFmtId="0" fontId="8" fillId="0" borderId="65" xfId="0" applyFont="1" applyFill="1" applyBorder="1" applyAlignment="1">
      <alignment vertical="top" wrapText="1"/>
    </xf>
    <xf numFmtId="4" fontId="8" fillId="0" borderId="65" xfId="0" applyNumberFormat="1" applyFont="1" applyFill="1" applyBorder="1" applyAlignment="1">
      <alignment horizontal="right" vertical="top" wrapText="1"/>
    </xf>
    <xf numFmtId="0" fontId="8" fillId="0" borderId="68" xfId="0" applyFont="1" applyFill="1" applyBorder="1" applyAlignment="1">
      <alignment vertical="top" wrapText="1"/>
    </xf>
    <xf numFmtId="4" fontId="8" fillId="0" borderId="68" xfId="0" applyNumberFormat="1" applyFont="1" applyFill="1" applyBorder="1" applyAlignment="1">
      <alignment horizontal="right" vertical="top" wrapText="1"/>
    </xf>
    <xf numFmtId="0" fontId="8" fillId="0" borderId="11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43" fontId="6" fillId="0" borderId="11" xfId="22" applyFont="1" applyFill="1" applyBorder="1" applyAlignment="1">
      <alignment horizontal="center" vertical="top" wrapText="1"/>
    </xf>
    <xf numFmtId="4" fontId="6" fillId="0" borderId="3" xfId="22" applyNumberFormat="1" applyFont="1" applyFill="1" applyBorder="1" applyAlignment="1">
      <alignment horizontal="center" vertical="top" wrapText="1"/>
    </xf>
    <xf numFmtId="4" fontId="6" fillId="0" borderId="14" xfId="22" applyNumberFormat="1" applyFont="1" applyFill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4" fontId="6" fillId="0" borderId="4" xfId="22" applyNumberFormat="1" applyFont="1" applyFill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43" fontId="8" fillId="0" borderId="2" xfId="29" applyFont="1" applyFill="1" applyBorder="1" applyAlignment="1">
      <alignment vertical="top" wrapText="1"/>
    </xf>
    <xf numFmtId="14" fontId="6" fillId="0" borderId="2" xfId="0" applyNumberFormat="1" applyFont="1" applyBorder="1" applyAlignment="1">
      <alignment vertical="top" wrapText="1"/>
    </xf>
    <xf numFmtId="43" fontId="8" fillId="0" borderId="11" xfId="29" applyFont="1" applyFill="1" applyBorder="1" applyAlignment="1">
      <alignment vertical="top" wrapText="1"/>
    </xf>
    <xf numFmtId="4" fontId="8" fillId="0" borderId="14" xfId="0" applyNumberFormat="1" applyFont="1" applyFill="1" applyBorder="1" applyAlignment="1">
      <alignment vertical="top" wrapText="1"/>
    </xf>
    <xf numFmtId="4" fontId="8" fillId="0" borderId="14" xfId="0" applyNumberFormat="1" applyFont="1" applyFill="1" applyBorder="1" applyAlignment="1">
      <alignment horizontal="right" vertical="top" wrapText="1"/>
    </xf>
    <xf numFmtId="14" fontId="6" fillId="0" borderId="11" xfId="0" applyNumberFormat="1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top" wrapText="1"/>
    </xf>
    <xf numFmtId="43" fontId="8" fillId="0" borderId="3" xfId="29" applyFont="1" applyFill="1" applyBorder="1" applyAlignment="1">
      <alignment vertical="top" wrapText="1"/>
    </xf>
    <xf numFmtId="0" fontId="25" fillId="0" borderId="3" xfId="0" applyFont="1" applyFill="1" applyBorder="1" applyAlignment="1">
      <alignment vertical="top" wrapText="1"/>
    </xf>
    <xf numFmtId="14" fontId="6" fillId="0" borderId="3" xfId="0" applyNumberFormat="1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  <xf numFmtId="43" fontId="8" fillId="0" borderId="4" xfId="29" applyFont="1" applyFill="1" applyBorder="1" applyAlignment="1">
      <alignment vertical="top" wrapText="1"/>
    </xf>
    <xf numFmtId="4" fontId="8" fillId="0" borderId="4" xfId="0" applyNumberFormat="1" applyFont="1" applyFill="1" applyBorder="1" applyAlignment="1">
      <alignment vertical="top" wrapText="1"/>
    </xf>
    <xf numFmtId="0" fontId="25" fillId="0" borderId="4" xfId="0" applyFont="1" applyFill="1" applyBorder="1" applyAlignment="1">
      <alignment vertical="top" wrapText="1"/>
    </xf>
    <xf numFmtId="14" fontId="6" fillId="0" borderId="4" xfId="0" applyNumberFormat="1" applyFont="1" applyFill="1" applyBorder="1" applyAlignment="1">
      <alignment vertical="top" wrapText="1"/>
    </xf>
    <xf numFmtId="43" fontId="8" fillId="0" borderId="3" xfId="29" applyFont="1" applyFill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14" fontId="6" fillId="0" borderId="3" xfId="0" applyNumberFormat="1" applyFont="1" applyBorder="1" applyAlignment="1">
      <alignment vertical="top" wrapText="1"/>
    </xf>
    <xf numFmtId="0" fontId="25" fillId="0" borderId="3" xfId="0" applyFont="1" applyBorder="1" applyAlignment="1">
      <alignment vertical="top" wrapText="1"/>
    </xf>
    <xf numFmtId="4" fontId="25" fillId="0" borderId="3" xfId="0" applyNumberFormat="1" applyFont="1" applyBorder="1" applyAlignment="1">
      <alignment vertical="top" wrapText="1"/>
    </xf>
    <xf numFmtId="4" fontId="8" fillId="0" borderId="7" xfId="0" applyNumberFormat="1" applyFont="1" applyFill="1" applyBorder="1" applyAlignment="1">
      <alignment vertical="top" wrapText="1"/>
    </xf>
    <xf numFmtId="4" fontId="8" fillId="0" borderId="7" xfId="0" applyNumberFormat="1" applyFont="1" applyFill="1" applyBorder="1" applyAlignment="1">
      <alignment horizontal="right" vertical="top" wrapText="1"/>
    </xf>
    <xf numFmtId="4" fontId="8" fillId="0" borderId="16" xfId="0" applyNumberFormat="1" applyFont="1" applyFill="1" applyBorder="1" applyAlignment="1">
      <alignment vertical="top" wrapText="1"/>
    </xf>
    <xf numFmtId="0" fontId="25" fillId="0" borderId="3" xfId="0" applyFont="1" applyBorder="1" applyAlignment="1">
      <alignment horizontal="center" vertical="top" wrapText="1"/>
    </xf>
    <xf numFmtId="4" fontId="8" fillId="0" borderId="16" xfId="0" applyNumberFormat="1" applyFont="1" applyFill="1" applyBorder="1" applyAlignment="1">
      <alignment horizontal="right" vertical="top" wrapText="1"/>
    </xf>
    <xf numFmtId="0" fontId="8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4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4" fontId="8" fillId="0" borderId="0" xfId="0" applyNumberFormat="1" applyFont="1" applyBorder="1" applyAlignment="1">
      <alignment horizontal="right" vertical="top" wrapText="1"/>
    </xf>
    <xf numFmtId="0" fontId="8" fillId="3" borderId="0" xfId="0" applyFont="1" applyFill="1" applyBorder="1" applyAlignment="1">
      <alignment horizontal="center" vertical="top" wrapText="1"/>
    </xf>
    <xf numFmtId="14" fontId="6" fillId="0" borderId="0" xfId="0" applyNumberFormat="1" applyFont="1" applyBorder="1" applyAlignment="1">
      <alignment vertical="top" wrapText="1"/>
    </xf>
    <xf numFmtId="43" fontId="6" fillId="0" borderId="4" xfId="22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14" fontId="6" fillId="0" borderId="14" xfId="0" applyNumberFormat="1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14" fontId="6" fillId="0" borderId="17" xfId="0" applyNumberFormat="1" applyFont="1" applyBorder="1" applyAlignment="1">
      <alignment vertical="top" wrapText="1"/>
    </xf>
    <xf numFmtId="4" fontId="87" fillId="0" borderId="8" xfId="0" applyNumberFormat="1" applyFont="1" applyBorder="1" applyAlignment="1">
      <alignment vertical="top" wrapText="1"/>
    </xf>
    <xf numFmtId="4" fontId="87" fillId="0" borderId="2" xfId="7" applyNumberFormat="1" applyFont="1" applyBorder="1" applyAlignment="1">
      <alignment horizontal="center" vertical="top" wrapText="1"/>
    </xf>
    <xf numFmtId="4" fontId="87" fillId="0" borderId="3" xfId="0" applyNumberFormat="1" applyFont="1" applyBorder="1" applyAlignment="1">
      <alignment vertical="top" wrapText="1"/>
    </xf>
    <xf numFmtId="4" fontId="87" fillId="0" borderId="6" xfId="0" applyNumberFormat="1" applyFont="1" applyBorder="1" applyAlignment="1">
      <alignment vertical="top" wrapText="1"/>
    </xf>
    <xf numFmtId="4" fontId="87" fillId="0" borderId="2" xfId="0" applyNumberFormat="1" applyFont="1" applyBorder="1" applyAlignment="1">
      <alignment vertical="top" wrapText="1"/>
    </xf>
    <xf numFmtId="0" fontId="31" fillId="0" borderId="0" xfId="0" applyFont="1" applyAlignment="1">
      <alignment vertical="top" wrapText="1"/>
    </xf>
    <xf numFmtId="43" fontId="30" fillId="3" borderId="2" xfId="1" applyFont="1" applyFill="1" applyBorder="1" applyAlignment="1">
      <alignment horizontal="right" vertical="top" wrapText="1"/>
    </xf>
    <xf numFmtId="190" fontId="6" fillId="3" borderId="2" xfId="1" applyNumberFormat="1" applyFont="1" applyFill="1" applyBorder="1" applyAlignment="1">
      <alignment vertical="top" wrapText="1"/>
    </xf>
    <xf numFmtId="0" fontId="31" fillId="0" borderId="0" xfId="0" applyFont="1" applyBorder="1" applyAlignment="1">
      <alignment vertical="top" wrapText="1"/>
    </xf>
    <xf numFmtId="0" fontId="7" fillId="0" borderId="0" xfId="2" applyFont="1" applyAlignment="1">
      <alignment horizontal="right" vertical="top" wrapText="1"/>
    </xf>
    <xf numFmtId="0" fontId="11" fillId="6" borderId="2" xfId="4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top" wrapText="1"/>
    </xf>
    <xf numFmtId="43" fontId="6" fillId="0" borderId="0" xfId="1" applyFont="1" applyFill="1" applyAlignment="1">
      <alignment vertical="top" wrapText="1"/>
    </xf>
    <xf numFmtId="43" fontId="6" fillId="0" borderId="0" xfId="1" applyFont="1" applyFill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4" fontId="8" fillId="0" borderId="0" xfId="0" applyNumberFormat="1" applyFont="1" applyFill="1" applyBorder="1" applyAlignment="1">
      <alignment horizontal="center" vertical="top" wrapText="1"/>
    </xf>
    <xf numFmtId="43" fontId="8" fillId="0" borderId="0" xfId="18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top" wrapText="1"/>
    </xf>
    <xf numFmtId="43" fontId="8" fillId="0" borderId="0" xfId="1" applyFont="1" applyBorder="1" applyAlignment="1">
      <alignment horizontal="left" vertical="top" wrapText="1"/>
    </xf>
    <xf numFmtId="43" fontId="8" fillId="0" borderId="0" xfId="1" applyFont="1" applyBorder="1" applyAlignment="1">
      <alignment vertical="top" wrapText="1"/>
    </xf>
    <xf numFmtId="0" fontId="11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3" fontId="8" fillId="0" borderId="1" xfId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43" fontId="8" fillId="0" borderId="14" xfId="20" applyFont="1" applyBorder="1" applyAlignment="1">
      <alignment vertical="top" wrapText="1"/>
    </xf>
    <xf numFmtId="43" fontId="8" fillId="0" borderId="17" xfId="20" applyFont="1" applyBorder="1" applyAlignment="1">
      <alignment vertical="top" wrapText="1"/>
    </xf>
    <xf numFmtId="0" fontId="20" fillId="0" borderId="0" xfId="21" applyFont="1" applyAlignment="1">
      <alignment horizontal="center" vertical="top" wrapText="1"/>
    </xf>
    <xf numFmtId="0" fontId="20" fillId="0" borderId="0" xfId="21" applyFont="1" applyAlignment="1">
      <alignment vertical="top" wrapText="1"/>
    </xf>
    <xf numFmtId="43" fontId="20" fillId="0" borderId="0" xfId="22" applyFont="1" applyBorder="1" applyAlignment="1">
      <alignment vertical="top" wrapText="1"/>
    </xf>
    <xf numFmtId="0" fontId="22" fillId="0" borderId="0" xfId="21" applyFont="1" applyAlignment="1">
      <alignment horizontal="right" vertical="top" wrapText="1"/>
    </xf>
    <xf numFmtId="0" fontId="22" fillId="2" borderId="2" xfId="21" applyFont="1" applyFill="1" applyBorder="1" applyAlignment="1">
      <alignment horizontal="center" vertical="top" wrapText="1"/>
    </xf>
    <xf numFmtId="0" fontId="20" fillId="3" borderId="2" xfId="21" applyFont="1" applyFill="1" applyBorder="1" applyAlignment="1">
      <alignment horizontal="center" vertical="top" wrapText="1"/>
    </xf>
    <xf numFmtId="0" fontId="20" fillId="3" borderId="2" xfId="21" applyFont="1" applyFill="1" applyBorder="1" applyAlignment="1">
      <alignment horizontal="left" vertical="top" wrapText="1"/>
    </xf>
    <xf numFmtId="4" fontId="20" fillId="0" borderId="2" xfId="0" applyNumberFormat="1" applyFont="1" applyBorder="1" applyAlignment="1">
      <alignment horizontal="right" vertical="top" wrapText="1"/>
    </xf>
    <xf numFmtId="43" fontId="20" fillId="3" borderId="2" xfId="22" applyFont="1" applyFill="1" applyBorder="1" applyAlignment="1">
      <alignment horizontal="center" vertical="top" wrapText="1"/>
    </xf>
    <xf numFmtId="43" fontId="20" fillId="0" borderId="2" xfId="22" applyFont="1" applyBorder="1" applyAlignment="1">
      <alignment horizontal="center" vertical="top" wrapText="1"/>
    </xf>
    <xf numFmtId="0" fontId="20" fillId="3" borderId="2" xfId="21" applyFont="1" applyFill="1" applyBorder="1" applyAlignment="1">
      <alignment vertical="top" wrapText="1"/>
    </xf>
    <xf numFmtId="43" fontId="20" fillId="3" borderId="2" xfId="22" applyFont="1" applyFill="1" applyBorder="1" applyAlignment="1">
      <alignment horizontal="left" vertical="top" wrapText="1"/>
    </xf>
    <xf numFmtId="0" fontId="7" fillId="0" borderId="23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right" vertical="top" wrapText="1"/>
    </xf>
    <xf numFmtId="0" fontId="6" fillId="0" borderId="23" xfId="0" applyFont="1" applyBorder="1" applyAlignment="1">
      <alignment horizontal="left" vertical="top" wrapText="1"/>
    </xf>
    <xf numFmtId="0" fontId="49" fillId="0" borderId="23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49" fontId="14" fillId="0" borderId="0" xfId="0" applyNumberFormat="1" applyFont="1" applyBorder="1" applyAlignment="1">
      <alignment horizontal="center" vertical="top" wrapText="1"/>
    </xf>
    <xf numFmtId="43" fontId="14" fillId="0" borderId="0" xfId="1" applyFont="1" applyBorder="1" applyAlignment="1">
      <alignment vertical="top" wrapText="1"/>
    </xf>
    <xf numFmtId="0" fontId="15" fillId="0" borderId="0" xfId="0" applyFont="1" applyBorder="1" applyAlignment="1">
      <alignment horizontal="right" vertical="top" wrapText="1"/>
    </xf>
    <xf numFmtId="49" fontId="14" fillId="0" borderId="1" xfId="0" applyNumberFormat="1" applyFont="1" applyBorder="1" applyAlignment="1">
      <alignment horizontal="center" vertical="top" wrapText="1"/>
    </xf>
    <xf numFmtId="49" fontId="51" fillId="2" borderId="2" xfId="0" applyNumberFormat="1" applyFont="1" applyFill="1" applyBorder="1" applyAlignment="1">
      <alignment horizontal="center" vertical="top" wrapText="1"/>
    </xf>
    <xf numFmtId="0" fontId="51" fillId="2" borderId="2" xfId="0" applyFont="1" applyFill="1" applyBorder="1" applyAlignment="1">
      <alignment horizontal="center" vertical="top" wrapText="1"/>
    </xf>
    <xf numFmtId="43" fontId="14" fillId="3" borderId="2" xfId="1" applyFont="1" applyFill="1" applyBorder="1" applyAlignment="1">
      <alignment horizontal="center" vertical="top" wrapText="1"/>
    </xf>
    <xf numFmtId="43" fontId="14" fillId="0" borderId="2" xfId="1" applyFont="1" applyBorder="1" applyAlignment="1">
      <alignment horizontal="center" vertical="top" wrapText="1"/>
    </xf>
    <xf numFmtId="49" fontId="14" fillId="3" borderId="2" xfId="0" applyNumberFormat="1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52" fillId="0" borderId="2" xfId="4" applyFont="1" applyBorder="1" applyAlignment="1">
      <alignment horizontal="center" vertical="top" wrapText="1"/>
    </xf>
    <xf numFmtId="0" fontId="52" fillId="0" borderId="7" xfId="4" applyFont="1" applyBorder="1" applyAlignment="1">
      <alignment horizontal="center" vertical="top" wrapText="1"/>
    </xf>
    <xf numFmtId="0" fontId="53" fillId="0" borderId="5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4" fontId="14" fillId="3" borderId="2" xfId="0" applyNumberFormat="1" applyFont="1" applyFill="1" applyBorder="1" applyAlignment="1">
      <alignment horizontal="center" vertical="top" wrapText="1"/>
    </xf>
    <xf numFmtId="43" fontId="6" fillId="0" borderId="2" xfId="5" applyFont="1" applyFill="1" applyBorder="1" applyAlignment="1" applyProtection="1">
      <alignment horizontal="center" vertical="top" wrapText="1"/>
    </xf>
    <xf numFmtId="0" fontId="54" fillId="0" borderId="2" xfId="0" applyFont="1" applyBorder="1" applyAlignment="1">
      <alignment horizontal="center" vertical="top" wrapText="1"/>
    </xf>
    <xf numFmtId="43" fontId="6" fillId="0" borderId="2" xfId="5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left" vertical="top" wrapText="1"/>
    </xf>
    <xf numFmtId="4" fontId="14" fillId="0" borderId="2" xfId="0" applyNumberFormat="1" applyFont="1" applyBorder="1" applyAlignment="1">
      <alignment horizontal="center" vertical="top" wrapText="1"/>
    </xf>
    <xf numFmtId="43" fontId="14" fillId="0" borderId="2" xfId="5" applyFont="1" applyFill="1" applyBorder="1" applyAlignment="1" applyProtection="1">
      <alignment horizontal="center" vertical="top" wrapText="1"/>
    </xf>
    <xf numFmtId="0" fontId="55" fillId="0" borderId="2" xfId="0" applyFont="1" applyBorder="1" applyAlignment="1">
      <alignment horizontal="center" vertical="top" wrapText="1"/>
    </xf>
    <xf numFmtId="0" fontId="53" fillId="0" borderId="2" xfId="0" applyFont="1" applyBorder="1" applyAlignment="1">
      <alignment horizontal="center" vertical="top" wrapText="1"/>
    </xf>
    <xf numFmtId="0" fontId="53" fillId="0" borderId="2" xfId="0" applyFont="1" applyBorder="1" applyAlignment="1">
      <alignment horizontal="center" vertical="top" wrapText="1" shrinkToFit="1"/>
    </xf>
    <xf numFmtId="0" fontId="51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left" vertical="top" wrapText="1"/>
    </xf>
    <xf numFmtId="43" fontId="14" fillId="0" borderId="2" xfId="1" applyFont="1" applyFill="1" applyBorder="1" applyAlignment="1">
      <alignment horizontal="center" vertical="top" wrapText="1"/>
    </xf>
    <xf numFmtId="43" fontId="14" fillId="0" borderId="2" xfId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vertical="top" wrapText="1"/>
    </xf>
    <xf numFmtId="0" fontId="53" fillId="0" borderId="2" xfId="0" applyFont="1" applyFill="1" applyBorder="1" applyAlignment="1">
      <alignment horizontal="left" vertical="top" wrapText="1"/>
    </xf>
    <xf numFmtId="43" fontId="53" fillId="3" borderId="2" xfId="1" applyFont="1" applyFill="1" applyBorder="1" applyAlignment="1">
      <alignment horizontal="center" vertical="top" wrapText="1"/>
    </xf>
    <xf numFmtId="43" fontId="53" fillId="0" borderId="2" xfId="1" applyFont="1" applyBorder="1" applyAlignment="1">
      <alignment horizontal="center" vertical="top" wrapText="1"/>
    </xf>
    <xf numFmtId="0" fontId="53" fillId="3" borderId="2" xfId="0" applyFont="1" applyFill="1" applyBorder="1" applyAlignment="1">
      <alignment horizontal="center" vertical="top" wrapText="1"/>
    </xf>
    <xf numFmtId="43" fontId="53" fillId="3" borderId="2" xfId="1" applyFont="1" applyFill="1" applyBorder="1" applyAlignment="1">
      <alignment horizontal="left" vertical="top" wrapText="1"/>
    </xf>
    <xf numFmtId="0" fontId="53" fillId="3" borderId="2" xfId="0" applyFont="1" applyFill="1" applyBorder="1" applyAlignment="1">
      <alignment vertical="top" wrapText="1"/>
    </xf>
    <xf numFmtId="0" fontId="56" fillId="0" borderId="0" xfId="23" applyFont="1" applyAlignment="1">
      <alignment vertical="top" wrapText="1"/>
    </xf>
    <xf numFmtId="0" fontId="57" fillId="0" borderId="0" xfId="23" applyFont="1" applyAlignment="1">
      <alignment horizontal="right" vertical="top" wrapText="1"/>
    </xf>
    <xf numFmtId="0" fontId="66" fillId="0" borderId="0" xfId="0" applyFont="1" applyBorder="1" applyAlignment="1">
      <alignment vertical="top" wrapText="1"/>
    </xf>
    <xf numFmtId="43" fontId="68" fillId="0" borderId="15" xfId="1" applyFont="1" applyBorder="1" applyAlignment="1">
      <alignment horizontal="center" vertical="top" wrapText="1"/>
    </xf>
    <xf numFmtId="0" fontId="63" fillId="0" borderId="0" xfId="0" applyFont="1" applyBorder="1" applyAlignment="1">
      <alignment horizontal="center" vertical="top" wrapText="1"/>
    </xf>
    <xf numFmtId="0" fontId="63" fillId="0" borderId="0" xfId="0" applyFont="1" applyBorder="1" applyAlignment="1">
      <alignment horizontal="left" vertical="top" wrapText="1"/>
    </xf>
    <xf numFmtId="0" fontId="63" fillId="0" borderId="0" xfId="0" applyFont="1" applyBorder="1" applyAlignment="1">
      <alignment vertical="top" wrapText="1"/>
    </xf>
    <xf numFmtId="43" fontId="63" fillId="0" borderId="0" xfId="1" applyFont="1" applyBorder="1" applyAlignment="1">
      <alignment vertical="top" wrapText="1"/>
    </xf>
    <xf numFmtId="0" fontId="70" fillId="0" borderId="0" xfId="0" applyFont="1" applyBorder="1" applyAlignment="1">
      <alignment horizontal="right" vertical="top" wrapText="1"/>
    </xf>
    <xf numFmtId="0" fontId="71" fillId="0" borderId="0" xfId="0" applyFont="1" applyBorder="1" applyAlignment="1">
      <alignment horizontal="center" vertical="top" wrapText="1"/>
    </xf>
    <xf numFmtId="0" fontId="71" fillId="2" borderId="2" xfId="0" applyFont="1" applyFill="1" applyBorder="1" applyAlignment="1">
      <alignment horizontal="center" vertical="top" wrapText="1"/>
    </xf>
    <xf numFmtId="43" fontId="71" fillId="2" borderId="2" xfId="1" applyFont="1" applyFill="1" applyBorder="1" applyAlignment="1">
      <alignment horizontal="center" vertical="top" wrapText="1"/>
    </xf>
    <xf numFmtId="0" fontId="72" fillId="0" borderId="0" xfId="0" applyFont="1" applyAlignment="1">
      <alignment horizontal="center" vertical="top" wrapText="1"/>
    </xf>
    <xf numFmtId="0" fontId="72" fillId="0" borderId="0" xfId="0" applyFont="1" applyAlignment="1">
      <alignment horizontal="left" vertical="top" wrapText="1"/>
    </xf>
    <xf numFmtId="0" fontId="72" fillId="0" borderId="0" xfId="0" applyFont="1" applyAlignment="1">
      <alignment vertical="top" wrapText="1"/>
    </xf>
    <xf numFmtId="43" fontId="72" fillId="0" borderId="0" xfId="1" applyFont="1" applyAlignment="1">
      <alignment vertical="top" wrapText="1"/>
    </xf>
    <xf numFmtId="43" fontId="59" fillId="0" borderId="40" xfId="0" applyNumberFormat="1" applyFont="1" applyBorder="1" applyAlignment="1">
      <alignment vertical="top" wrapText="1"/>
    </xf>
    <xf numFmtId="0" fontId="72" fillId="0" borderId="0" xfId="0" applyFont="1" applyBorder="1" applyAlignment="1">
      <alignment vertical="top" wrapText="1"/>
    </xf>
    <xf numFmtId="0" fontId="63" fillId="0" borderId="1" xfId="26" applyFont="1" applyBorder="1" applyAlignment="1">
      <alignment horizontal="center" vertical="top" wrapText="1"/>
    </xf>
    <xf numFmtId="0" fontId="63" fillId="0" borderId="1" xfId="26" applyFont="1" applyBorder="1" applyAlignment="1">
      <alignment horizontal="left" vertical="top" wrapText="1"/>
    </xf>
    <xf numFmtId="0" fontId="63" fillId="0" borderId="1" xfId="26" applyFont="1" applyBorder="1" applyAlignment="1">
      <alignment vertical="top" wrapText="1"/>
    </xf>
    <xf numFmtId="43" fontId="63" fillId="0" borderId="1" xfId="1" applyFont="1" applyBorder="1" applyAlignment="1">
      <alignment vertical="top" wrapText="1"/>
    </xf>
    <xf numFmtId="0" fontId="70" fillId="12" borderId="2" xfId="26" applyFont="1" applyFill="1" applyBorder="1" applyAlignment="1">
      <alignment horizontal="center" vertical="top" wrapText="1"/>
    </xf>
    <xf numFmtId="0" fontId="72" fillId="0" borderId="0" xfId="26" applyFont="1" applyAlignment="1">
      <alignment horizontal="center" vertical="top" wrapText="1"/>
    </xf>
    <xf numFmtId="0" fontId="72" fillId="0" borderId="0" xfId="26" applyFont="1" applyAlignment="1">
      <alignment horizontal="left" vertical="top" wrapText="1"/>
    </xf>
    <xf numFmtId="0" fontId="72" fillId="0" borderId="0" xfId="26" applyFont="1" applyAlignment="1">
      <alignment vertical="top" wrapText="1"/>
    </xf>
    <xf numFmtId="0" fontId="51" fillId="2" borderId="3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vertical="top" wrapText="1"/>
    </xf>
    <xf numFmtId="4" fontId="8" fillId="8" borderId="2" xfId="0" applyNumberFormat="1" applyFont="1" applyFill="1" applyBorder="1" applyAlignment="1">
      <alignment horizontal="right" vertical="top" wrapText="1"/>
    </xf>
    <xf numFmtId="0" fontId="8" fillId="8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43" fontId="8" fillId="3" borderId="4" xfId="1" applyFont="1" applyFill="1" applyBorder="1" applyAlignment="1">
      <alignment vertical="top" wrapText="1"/>
    </xf>
    <xf numFmtId="43" fontId="8" fillId="0" borderId="4" xfId="1" applyFont="1" applyBorder="1" applyAlignment="1">
      <alignment horizontal="center" vertical="top" wrapText="1"/>
    </xf>
    <xf numFmtId="43" fontId="8" fillId="3" borderId="4" xfId="1" applyFont="1" applyFill="1" applyBorder="1" applyAlignment="1">
      <alignment horizontal="center" vertical="top" wrapText="1"/>
    </xf>
    <xf numFmtId="43" fontId="6" fillId="3" borderId="2" xfId="1" applyFont="1" applyFill="1" applyBorder="1" applyAlignment="1">
      <alignment vertical="top" wrapText="1"/>
    </xf>
    <xf numFmtId="43" fontId="14" fillId="3" borderId="2" xfId="1" applyFont="1" applyFill="1" applyBorder="1" applyAlignment="1">
      <alignment vertical="top" wrapText="1"/>
    </xf>
    <xf numFmtId="43" fontId="14" fillId="3" borderId="2" xfId="1" applyFont="1" applyFill="1" applyBorder="1" applyAlignment="1">
      <alignment horizontal="right" vertical="top" wrapText="1"/>
    </xf>
    <xf numFmtId="0" fontId="69" fillId="2" borderId="2" xfId="0" applyFont="1" applyFill="1" applyBorder="1" applyAlignment="1">
      <alignment horizontal="center" vertical="top" wrapText="1"/>
    </xf>
    <xf numFmtId="0" fontId="6" fillId="0" borderId="0" xfId="4" applyFont="1" applyAlignment="1">
      <alignment vertical="top" wrapText="1"/>
    </xf>
    <xf numFmtId="0" fontId="6" fillId="0" borderId="0" xfId="4" applyFont="1" applyAlignment="1">
      <alignment horizontal="left" vertical="top" wrapText="1"/>
    </xf>
    <xf numFmtId="0" fontId="6" fillId="0" borderId="0" xfId="4" applyFont="1" applyAlignment="1">
      <alignment horizontal="center" vertical="top" wrapText="1"/>
    </xf>
    <xf numFmtId="0" fontId="6" fillId="0" borderId="0" xfId="4" applyFont="1" applyAlignment="1">
      <alignment horizontal="right" vertical="top" wrapText="1"/>
    </xf>
    <xf numFmtId="0" fontId="6" fillId="3" borderId="0" xfId="0" applyFont="1" applyFill="1" applyAlignment="1">
      <alignment horizontal="center" vertical="top" wrapText="1"/>
    </xf>
    <xf numFmtId="0" fontId="8" fillId="0" borderId="0" xfId="4" applyFont="1" applyAlignment="1">
      <alignment horizontal="right" vertical="top" wrapText="1"/>
    </xf>
    <xf numFmtId="0" fontId="8" fillId="0" borderId="0" xfId="4" applyFont="1" applyAlignment="1">
      <alignment horizontal="center" vertical="top" wrapText="1"/>
    </xf>
    <xf numFmtId="15" fontId="8" fillId="0" borderId="0" xfId="4" applyNumberFormat="1" applyFont="1" applyAlignment="1">
      <alignment horizontal="center" vertical="top" wrapText="1"/>
    </xf>
    <xf numFmtId="0" fontId="7" fillId="0" borderId="0" xfId="4" applyFont="1" applyAlignment="1">
      <alignment vertical="top" wrapText="1"/>
    </xf>
    <xf numFmtId="0" fontId="7" fillId="0" borderId="0" xfId="4" applyFont="1" applyAlignment="1">
      <alignment horizontal="left" vertical="top" wrapText="1"/>
    </xf>
    <xf numFmtId="0" fontId="11" fillId="0" borderId="0" xfId="4" applyFont="1" applyAlignment="1">
      <alignment horizontal="right" vertical="top" wrapText="1"/>
    </xf>
    <xf numFmtId="0" fontId="11" fillId="0" borderId="0" xfId="4" applyFont="1" applyAlignment="1">
      <alignment horizontal="center" vertical="top" wrapText="1"/>
    </xf>
    <xf numFmtId="15" fontId="7" fillId="0" borderId="0" xfId="4" applyNumberFormat="1" applyFont="1" applyAlignment="1">
      <alignment horizontal="center" vertical="top" wrapText="1"/>
    </xf>
    <xf numFmtId="0" fontId="7" fillId="0" borderId="0" xfId="4" applyFont="1" applyAlignment="1">
      <alignment horizontal="center" vertical="top" wrapText="1"/>
    </xf>
    <xf numFmtId="15" fontId="11" fillId="0" borderId="0" xfId="4" applyNumberFormat="1" applyFont="1" applyAlignment="1">
      <alignment horizontal="center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4" fontId="6" fillId="0" borderId="11" xfId="22" applyNumberFormat="1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left" vertical="top" wrapText="1"/>
    </xf>
    <xf numFmtId="4" fontId="8" fillId="0" borderId="11" xfId="0" applyNumberFormat="1" applyFont="1" applyBorder="1" applyAlignment="1">
      <alignment vertical="top" wrapText="1"/>
    </xf>
    <xf numFmtId="4" fontId="8" fillId="0" borderId="4" xfId="0" applyNumberFormat="1" applyFont="1" applyBorder="1" applyAlignment="1">
      <alignment vertical="top" wrapText="1"/>
    </xf>
    <xf numFmtId="0" fontId="81" fillId="0" borderId="0" xfId="0" applyFont="1" applyBorder="1" applyAlignment="1">
      <alignment horizontal="center" vertical="top" wrapText="1"/>
    </xf>
    <xf numFmtId="0" fontId="81" fillId="0" borderId="0" xfId="0" applyFont="1" applyBorder="1" applyAlignment="1">
      <alignment vertical="top" wrapText="1"/>
    </xf>
    <xf numFmtId="0" fontId="82" fillId="0" borderId="0" xfId="0" applyFont="1" applyBorder="1" applyAlignment="1">
      <alignment vertical="top" wrapText="1"/>
    </xf>
    <xf numFmtId="43" fontId="81" fillId="0" borderId="0" xfId="1" applyFont="1" applyBorder="1" applyAlignment="1">
      <alignment vertical="top" wrapText="1"/>
    </xf>
    <xf numFmtId="0" fontId="81" fillId="0" borderId="0" xfId="0" applyNumberFormat="1" applyFont="1" applyBorder="1" applyAlignment="1">
      <alignment horizontal="center" vertical="top" wrapText="1"/>
    </xf>
    <xf numFmtId="0" fontId="83" fillId="0" borderId="0" xfId="0" applyFont="1" applyBorder="1" applyAlignment="1">
      <alignment horizontal="right" vertical="top" wrapText="1"/>
    </xf>
    <xf numFmtId="0" fontId="86" fillId="0" borderId="1" xfId="0" applyFont="1" applyBorder="1" applyAlignment="1">
      <alignment horizontal="center" vertical="top" wrapText="1"/>
    </xf>
    <xf numFmtId="0" fontId="86" fillId="0" borderId="1" xfId="0" applyFont="1" applyBorder="1" applyAlignment="1">
      <alignment vertical="top" wrapText="1"/>
    </xf>
    <xf numFmtId="0" fontId="87" fillId="0" borderId="1" xfId="0" applyFont="1" applyBorder="1" applyAlignment="1">
      <alignment vertical="top" wrapText="1"/>
    </xf>
    <xf numFmtId="43" fontId="86" fillId="0" borderId="1" xfId="1" applyFont="1" applyBorder="1" applyAlignment="1">
      <alignment vertical="top" wrapText="1"/>
    </xf>
    <xf numFmtId="0" fontId="86" fillId="0" borderId="1" xfId="0" applyNumberFormat="1" applyFont="1" applyFill="1" applyBorder="1" applyAlignment="1">
      <alignment horizontal="center" vertical="top" wrapText="1"/>
    </xf>
    <xf numFmtId="43" fontId="86" fillId="0" borderId="1" xfId="1" applyFont="1" applyFill="1" applyBorder="1" applyAlignment="1">
      <alignment vertical="top" wrapText="1"/>
    </xf>
    <xf numFmtId="0" fontId="86" fillId="0" borderId="0" xfId="0" applyFont="1" applyAlignment="1">
      <alignment vertical="top" wrapText="1"/>
    </xf>
    <xf numFmtId="0" fontId="87" fillId="0" borderId="0" xfId="0" applyFont="1" applyAlignment="1">
      <alignment vertical="top" wrapText="1"/>
    </xf>
    <xf numFmtId="0" fontId="86" fillId="0" borderId="0" xfId="0" applyFont="1" applyAlignment="1">
      <alignment horizontal="center" vertical="top" wrapText="1"/>
    </xf>
    <xf numFmtId="0" fontId="86" fillId="0" borderId="0" xfId="0" applyNumberFormat="1" applyFont="1" applyAlignment="1">
      <alignment vertical="top" wrapText="1"/>
    </xf>
    <xf numFmtId="43" fontId="89" fillId="0" borderId="25" xfId="0" applyNumberFormat="1" applyFont="1" applyBorder="1" applyAlignment="1">
      <alignment vertical="top" wrapText="1"/>
    </xf>
    <xf numFmtId="0" fontId="20" fillId="0" borderId="0" xfId="26" applyFont="1" applyBorder="1" applyAlignment="1">
      <alignment horizontal="center" vertical="top" wrapText="1"/>
    </xf>
    <xf numFmtId="0" fontId="20" fillId="0" borderId="0" xfId="26" applyFont="1" applyBorder="1" applyAlignment="1">
      <alignment vertical="top" wrapText="1"/>
    </xf>
    <xf numFmtId="43" fontId="20" fillId="0" borderId="0" xfId="5" applyFont="1" applyBorder="1" applyAlignment="1">
      <alignment vertical="top" wrapText="1"/>
    </xf>
    <xf numFmtId="0" fontId="22" fillId="0" borderId="0" xfId="26" applyFont="1" applyBorder="1" applyAlignment="1">
      <alignment horizontal="right" vertical="top" wrapText="1"/>
    </xf>
    <xf numFmtId="0" fontId="86" fillId="0" borderId="1" xfId="26" applyFont="1" applyBorder="1" applyAlignment="1">
      <alignment horizontal="center" vertical="top" wrapText="1"/>
    </xf>
    <xf numFmtId="0" fontId="86" fillId="0" borderId="1" xfId="26" applyFont="1" applyBorder="1" applyAlignment="1">
      <alignment vertical="top" wrapText="1"/>
    </xf>
    <xf numFmtId="43" fontId="86" fillId="0" borderId="1" xfId="5" applyFont="1" applyBorder="1" applyAlignment="1">
      <alignment vertical="top" wrapText="1"/>
    </xf>
    <xf numFmtId="0" fontId="89" fillId="2" borderId="2" xfId="26" applyFont="1" applyFill="1" applyBorder="1" applyAlignment="1">
      <alignment horizontal="center" vertical="top" wrapText="1"/>
    </xf>
    <xf numFmtId="0" fontId="86" fillId="3" borderId="2" xfId="26" applyFont="1" applyFill="1" applyBorder="1" applyAlignment="1">
      <alignment horizontal="center" vertical="top" wrapText="1"/>
    </xf>
    <xf numFmtId="43" fontId="86" fillId="3" borderId="2" xfId="5" applyFont="1" applyFill="1" applyBorder="1" applyAlignment="1">
      <alignment horizontal="center" vertical="top" wrapText="1"/>
    </xf>
    <xf numFmtId="43" fontId="86" fillId="3" borderId="2" xfId="5" applyFont="1" applyFill="1" applyBorder="1" applyAlignment="1">
      <alignment horizontal="left" vertical="top" wrapText="1"/>
    </xf>
    <xf numFmtId="43" fontId="86" fillId="0" borderId="2" xfId="5" applyFont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center" vertical="top" wrapText="1"/>
    </xf>
    <xf numFmtId="0" fontId="11" fillId="13" borderId="44" xfId="0" applyFont="1" applyFill="1" applyBorder="1" applyAlignment="1">
      <alignment horizontal="center" vertical="top" wrapText="1"/>
    </xf>
    <xf numFmtId="0" fontId="11" fillId="13" borderId="47" xfId="0" applyFont="1" applyFill="1" applyBorder="1" applyAlignment="1">
      <alignment horizontal="center" vertical="top" wrapText="1"/>
    </xf>
    <xf numFmtId="0" fontId="11" fillId="13" borderId="3" xfId="0" applyFont="1" applyFill="1" applyBorder="1" applyAlignment="1">
      <alignment horizontal="center" vertical="top" wrapText="1"/>
    </xf>
    <xf numFmtId="0" fontId="11" fillId="13" borderId="49" xfId="0" applyFont="1" applyFill="1" applyBorder="1" applyAlignment="1">
      <alignment horizontal="center" vertical="top" wrapText="1"/>
    </xf>
    <xf numFmtId="0" fontId="11" fillId="13" borderId="52" xfId="0" applyFont="1" applyFill="1" applyBorder="1" applyAlignment="1">
      <alignment horizontal="center" vertical="top" wrapText="1"/>
    </xf>
    <xf numFmtId="0" fontId="11" fillId="13" borderId="11" xfId="0" applyFont="1" applyFill="1" applyBorder="1" applyAlignment="1">
      <alignment horizontal="center" vertical="top" wrapText="1"/>
    </xf>
    <xf numFmtId="0" fontId="11" fillId="13" borderId="54" xfId="0" applyFont="1" applyFill="1" applyBorder="1" applyAlignment="1">
      <alignment vertical="top" wrapText="1"/>
    </xf>
    <xf numFmtId="0" fontId="11" fillId="13" borderId="55" xfId="0" applyFont="1" applyFill="1" applyBorder="1" applyAlignment="1">
      <alignment horizontal="center" vertical="top" wrapText="1"/>
    </xf>
    <xf numFmtId="0" fontId="11" fillId="13" borderId="2" xfId="0" applyFont="1" applyFill="1" applyBorder="1" applyAlignment="1">
      <alignment horizontal="center" vertical="top" wrapText="1"/>
    </xf>
    <xf numFmtId="0" fontId="11" fillId="13" borderId="56" xfId="0" applyFont="1" applyFill="1" applyBorder="1" applyAlignment="1">
      <alignment horizontal="center" vertical="top" wrapText="1"/>
    </xf>
    <xf numFmtId="0" fontId="11" fillId="13" borderId="57" xfId="0" applyFont="1" applyFill="1" applyBorder="1" applyAlignment="1">
      <alignment horizontal="center" vertical="top" wrapText="1"/>
    </xf>
    <xf numFmtId="0" fontId="11" fillId="13" borderId="58" xfId="0" applyFont="1" applyFill="1" applyBorder="1" applyAlignment="1">
      <alignment horizontal="center" vertical="top" wrapText="1"/>
    </xf>
    <xf numFmtId="0" fontId="8" fillId="13" borderId="4" xfId="0" applyFont="1" applyFill="1" applyBorder="1" applyAlignment="1">
      <alignment vertical="top" wrapText="1"/>
    </xf>
    <xf numFmtId="3" fontId="8" fillId="0" borderId="12" xfId="0" applyNumberFormat="1" applyFont="1" applyBorder="1" applyAlignment="1">
      <alignment horizontal="center" vertical="top" wrapText="1"/>
    </xf>
    <xf numFmtId="43" fontId="8" fillId="0" borderId="11" xfId="1" applyFont="1" applyFill="1" applyBorder="1" applyAlignment="1">
      <alignment horizontal="right" vertical="top" wrapText="1"/>
    </xf>
    <xf numFmtId="0" fontId="8" fillId="0" borderId="49" xfId="30" applyFont="1" applyBorder="1" applyAlignment="1">
      <alignment horizontal="center" vertical="top" wrapText="1"/>
    </xf>
    <xf numFmtId="43" fontId="8" fillId="0" borderId="0" xfId="1" applyFont="1" applyFill="1" applyBorder="1" applyAlignment="1">
      <alignment horizontal="right" vertical="top" wrapText="1"/>
    </xf>
    <xf numFmtId="0" fontId="8" fillId="0" borderId="0" xfId="30" applyFont="1" applyBorder="1" applyAlignment="1">
      <alignment horizontal="center" vertical="top" wrapText="1"/>
    </xf>
    <xf numFmtId="43" fontId="8" fillId="0" borderId="14" xfId="1" applyFont="1" applyFill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center" vertical="top" wrapText="1"/>
    </xf>
    <xf numFmtId="43" fontId="8" fillId="0" borderId="1" xfId="1" applyFont="1" applyFill="1" applyBorder="1" applyAlignment="1">
      <alignment horizontal="right" vertical="top" wrapText="1"/>
    </xf>
    <xf numFmtId="43" fontId="8" fillId="0" borderId="4" xfId="1" applyFont="1" applyFill="1" applyBorder="1" applyAlignment="1">
      <alignment horizontal="right" vertical="top" wrapText="1"/>
    </xf>
    <xf numFmtId="0" fontId="8" fillId="0" borderId="1" xfId="30" applyFont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  <xf numFmtId="43" fontId="8" fillId="0" borderId="17" xfId="1" quotePrefix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0" xfId="30" applyFont="1" applyFill="1" applyBorder="1" applyAlignment="1">
      <alignment horizontal="center" vertical="top" wrapText="1"/>
    </xf>
    <xf numFmtId="0" fontId="8" fillId="0" borderId="1" xfId="3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43" fontId="11" fillId="0" borderId="40" xfId="0" applyNumberFormat="1" applyFont="1" applyBorder="1" applyAlignment="1">
      <alignment horizontal="right" vertical="top" wrapText="1"/>
    </xf>
    <xf numFmtId="43" fontId="8" fillId="0" borderId="0" xfId="0" applyNumberFormat="1" applyFont="1" applyAlignment="1">
      <alignment vertical="top" wrapText="1"/>
    </xf>
    <xf numFmtId="43" fontId="8" fillId="0" borderId="0" xfId="0" applyNumberFormat="1" applyFont="1" applyBorder="1" applyAlignment="1">
      <alignment vertical="top" wrapText="1"/>
    </xf>
    <xf numFmtId="0" fontId="11" fillId="14" borderId="44" xfId="0" applyFont="1" applyFill="1" applyBorder="1" applyAlignment="1">
      <alignment horizontal="center" vertical="top" wrapText="1"/>
    </xf>
    <xf numFmtId="0" fontId="11" fillId="14" borderId="47" xfId="0" applyFont="1" applyFill="1" applyBorder="1" applyAlignment="1">
      <alignment horizontal="center" vertical="top" wrapText="1"/>
    </xf>
    <xf numFmtId="0" fontId="11" fillId="14" borderId="3" xfId="0" applyFont="1" applyFill="1" applyBorder="1" applyAlignment="1">
      <alignment horizontal="center" vertical="top" wrapText="1"/>
    </xf>
    <xf numFmtId="0" fontId="11" fillId="14" borderId="49" xfId="0" applyFont="1" applyFill="1" applyBorder="1" applyAlignment="1">
      <alignment horizontal="center" vertical="top" wrapText="1"/>
    </xf>
    <xf numFmtId="0" fontId="11" fillId="14" borderId="52" xfId="0" applyFont="1" applyFill="1" applyBorder="1" applyAlignment="1">
      <alignment horizontal="center" vertical="top" wrapText="1"/>
    </xf>
    <xf numFmtId="0" fontId="11" fillId="14" borderId="11" xfId="0" applyFont="1" applyFill="1" applyBorder="1" applyAlignment="1">
      <alignment horizontal="center" vertical="top" wrapText="1"/>
    </xf>
    <xf numFmtId="0" fontId="11" fillId="14" borderId="54" xfId="0" applyFont="1" applyFill="1" applyBorder="1" applyAlignment="1">
      <alignment vertical="top" wrapText="1"/>
    </xf>
    <xf numFmtId="0" fontId="11" fillId="14" borderId="60" xfId="0" applyFont="1" applyFill="1" applyBorder="1" applyAlignment="1">
      <alignment horizontal="center" vertical="top" wrapText="1"/>
    </xf>
    <xf numFmtId="0" fontId="11" fillId="14" borderId="57" xfId="0" applyFont="1" applyFill="1" applyBorder="1" applyAlignment="1">
      <alignment horizontal="center" vertical="top" wrapText="1"/>
    </xf>
    <xf numFmtId="0" fontId="11" fillId="14" borderId="58" xfId="0" applyFont="1" applyFill="1" applyBorder="1" applyAlignment="1">
      <alignment horizontal="center" vertical="top" wrapText="1"/>
    </xf>
    <xf numFmtId="0" fontId="8" fillId="14" borderId="4" xfId="0" applyFont="1" applyFill="1" applyBorder="1" applyAlignment="1">
      <alignment vertical="top" wrapText="1"/>
    </xf>
    <xf numFmtId="0" fontId="8" fillId="0" borderId="49" xfId="30" applyFont="1" applyFill="1" applyBorder="1" applyAlignment="1">
      <alignment horizontal="center" vertical="top" wrapText="1"/>
    </xf>
    <xf numFmtId="43" fontId="8" fillId="0" borderId="17" xfId="1" applyFont="1" applyFill="1" applyBorder="1" applyAlignment="1">
      <alignment horizontal="right" vertical="top" wrapText="1"/>
    </xf>
    <xf numFmtId="4" fontId="11" fillId="0" borderId="0" xfId="0" applyNumberFormat="1" applyFont="1" applyBorder="1" applyAlignment="1">
      <alignment horizontal="right" vertical="top" wrapText="1"/>
    </xf>
    <xf numFmtId="43" fontId="11" fillId="0" borderId="61" xfId="0" applyNumberFormat="1" applyFont="1" applyBorder="1" applyAlignment="1">
      <alignment horizontal="right" vertical="top" wrapText="1"/>
    </xf>
    <xf numFmtId="0" fontId="11" fillId="15" borderId="44" xfId="0" applyFont="1" applyFill="1" applyBorder="1" applyAlignment="1">
      <alignment horizontal="center" vertical="top" wrapText="1"/>
    </xf>
    <xf numFmtId="0" fontId="11" fillId="15" borderId="3" xfId="0" applyFont="1" applyFill="1" applyBorder="1" applyAlignment="1">
      <alignment horizontal="center" vertical="top" wrapText="1"/>
    </xf>
    <xf numFmtId="0" fontId="11" fillId="15" borderId="49" xfId="0" applyFont="1" applyFill="1" applyBorder="1" applyAlignment="1">
      <alignment horizontal="center" vertical="top" wrapText="1"/>
    </xf>
    <xf numFmtId="0" fontId="11" fillId="15" borderId="11" xfId="0" applyFont="1" applyFill="1" applyBorder="1" applyAlignment="1">
      <alignment horizontal="center" vertical="top" wrapText="1"/>
    </xf>
    <xf numFmtId="0" fontId="11" fillId="15" borderId="54" xfId="0" applyFont="1" applyFill="1" applyBorder="1" applyAlignment="1">
      <alignment vertical="top" wrapText="1"/>
    </xf>
    <xf numFmtId="0" fontId="11" fillId="15" borderId="60" xfId="0" applyFont="1" applyFill="1" applyBorder="1" applyAlignment="1">
      <alignment horizontal="center" vertical="top" wrapText="1"/>
    </xf>
    <xf numFmtId="0" fontId="11" fillId="15" borderId="57" xfId="0" applyFont="1" applyFill="1" applyBorder="1" applyAlignment="1">
      <alignment horizontal="center" vertical="top" wrapText="1"/>
    </xf>
    <xf numFmtId="0" fontId="8" fillId="15" borderId="4" xfId="0" applyFont="1" applyFill="1" applyBorder="1" applyAlignment="1">
      <alignment vertical="top" wrapText="1"/>
    </xf>
    <xf numFmtId="43" fontId="6" fillId="3" borderId="2" xfId="1" applyFont="1" applyFill="1" applyBorder="1" applyAlignment="1">
      <alignment horizontal="left" vertical="top" wrapText="1"/>
    </xf>
    <xf numFmtId="43" fontId="6" fillId="0" borderId="5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43" fontId="1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vertical="top" wrapText="1"/>
    </xf>
    <xf numFmtId="0" fontId="7" fillId="7" borderId="2" xfId="0" applyFont="1" applyFill="1" applyBorder="1" applyAlignment="1">
      <alignment horizontal="center" vertical="top" wrapText="1"/>
    </xf>
    <xf numFmtId="49" fontId="17" fillId="0" borderId="0" xfId="0" applyNumberFormat="1" applyFont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94" fontId="7" fillId="0" borderId="2" xfId="0" applyNumberFormat="1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center" vertical="top" wrapText="1"/>
    </xf>
    <xf numFmtId="4" fontId="7" fillId="0" borderId="2" xfId="31" applyNumberFormat="1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4" fontId="7" fillId="0" borderId="3" xfId="31" applyNumberFormat="1" applyFont="1" applyBorder="1" applyAlignment="1">
      <alignment horizontal="center" vertical="top" wrapText="1"/>
    </xf>
    <xf numFmtId="195" fontId="7" fillId="0" borderId="3" xfId="0" applyNumberFormat="1" applyFont="1" applyBorder="1" applyAlignment="1">
      <alignment horizontal="center" vertical="top" wrapText="1"/>
    </xf>
    <xf numFmtId="4" fontId="7" fillId="0" borderId="3" xfId="0" applyNumberFormat="1" applyFont="1" applyBorder="1" applyAlignment="1">
      <alignment horizontal="center" vertical="top" wrapText="1"/>
    </xf>
    <xf numFmtId="4" fontId="6" fillId="0" borderId="4" xfId="31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" fontId="6" fillId="0" borderId="11" xfId="31" applyNumberFormat="1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 wrapText="1"/>
    </xf>
    <xf numFmtId="4" fontId="46" fillId="0" borderId="63" xfId="0" applyNumberFormat="1" applyFont="1" applyBorder="1" applyAlignment="1">
      <alignment horizontal="center" vertical="top" wrapText="1"/>
    </xf>
    <xf numFmtId="0" fontId="17" fillId="0" borderId="63" xfId="0" applyFont="1" applyBorder="1" applyAlignment="1">
      <alignment horizontal="center" vertical="top" wrapText="1"/>
    </xf>
    <xf numFmtId="0" fontId="17" fillId="0" borderId="64" xfId="0" applyFont="1" applyBorder="1" applyAlignment="1">
      <alignment horizontal="left" vertical="top" wrapText="1"/>
    </xf>
    <xf numFmtId="4" fontId="6" fillId="0" borderId="0" xfId="31" applyNumberFormat="1" applyFont="1" applyAlignment="1">
      <alignment vertical="top" wrapText="1"/>
    </xf>
    <xf numFmtId="195" fontId="6" fillId="0" borderId="0" xfId="0" applyNumberFormat="1" applyFont="1" applyAlignment="1">
      <alignment vertical="top" wrapText="1"/>
    </xf>
    <xf numFmtId="0" fontId="14" fillId="0" borderId="17" xfId="0" applyFont="1" applyBorder="1" applyAlignment="1">
      <alignment horizontal="center" vertical="top" wrapText="1"/>
    </xf>
    <xf numFmtId="195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7" fillId="0" borderId="11" xfId="31" applyNumberFormat="1" applyFont="1" applyBorder="1" applyAlignment="1">
      <alignment horizontal="center" vertical="top" wrapText="1"/>
    </xf>
    <xf numFmtId="0" fontId="25" fillId="3" borderId="3" xfId="0" applyFont="1" applyFill="1" applyBorder="1" applyAlignment="1">
      <alignment horizontal="center" vertical="top" wrapText="1"/>
    </xf>
    <xf numFmtId="4" fontId="46" fillId="0" borderId="24" xfId="0" applyNumberFormat="1" applyFont="1" applyBorder="1" applyAlignment="1">
      <alignment horizontal="center" vertical="top" wrapText="1"/>
    </xf>
    <xf numFmtId="0" fontId="17" fillId="0" borderId="24" xfId="0" applyFont="1" applyBorder="1" applyAlignment="1">
      <alignment horizontal="center" vertical="top" wrapText="1"/>
    </xf>
    <xf numFmtId="0" fontId="17" fillId="0" borderId="67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right" vertical="top" wrapText="1"/>
    </xf>
    <xf numFmtId="0" fontId="11" fillId="0" borderId="73" xfId="0" applyFont="1" applyFill="1" applyBorder="1" applyAlignment="1">
      <alignment horizontal="center" vertical="top" wrapText="1"/>
    </xf>
    <xf numFmtId="0" fontId="11" fillId="0" borderId="74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top" wrapText="1"/>
    </xf>
    <xf numFmtId="43" fontId="11" fillId="0" borderId="0" xfId="31" applyNumberFormat="1" applyFont="1" applyAlignment="1">
      <alignment horizontal="center" vertical="top" wrapText="1"/>
    </xf>
    <xf numFmtId="43" fontId="11" fillId="0" borderId="0" xfId="31" applyFont="1" applyAlignment="1">
      <alignment horizontal="center" vertical="top" wrapText="1"/>
    </xf>
    <xf numFmtId="43" fontId="11" fillId="0" borderId="2" xfId="31" applyNumberFormat="1" applyFont="1" applyBorder="1" applyAlignment="1">
      <alignment horizontal="center" vertical="top" wrapText="1"/>
    </xf>
    <xf numFmtId="43" fontId="11" fillId="0" borderId="2" xfId="31" applyFont="1" applyBorder="1" applyAlignment="1">
      <alignment horizontal="center" vertical="top" wrapText="1"/>
    </xf>
    <xf numFmtId="0" fontId="8" fillId="0" borderId="11" xfId="14" applyFont="1" applyFill="1" applyBorder="1" applyAlignment="1">
      <alignment horizontal="left" vertical="top" wrapText="1"/>
    </xf>
    <xf numFmtId="4" fontId="8" fillId="0" borderId="12" xfId="0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43" fontId="8" fillId="0" borderId="14" xfId="31" applyNumberFormat="1" applyFont="1" applyFill="1" applyBorder="1" applyAlignment="1">
      <alignment horizontal="center" vertical="top" wrapText="1"/>
    </xf>
    <xf numFmtId="191" fontId="8" fillId="0" borderId="11" xfId="0" applyNumberFormat="1" applyFont="1" applyFill="1" applyBorder="1" applyAlignment="1">
      <alignment horizontal="center" vertical="top" wrapText="1"/>
    </xf>
    <xf numFmtId="4" fontId="8" fillId="0" borderId="11" xfId="0" applyNumberFormat="1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center" vertical="top" wrapText="1"/>
    </xf>
    <xf numFmtId="43" fontId="8" fillId="0" borderId="0" xfId="31" applyFont="1" applyFill="1" applyBorder="1" applyAlignment="1">
      <alignment horizontal="center" vertical="top" wrapText="1"/>
    </xf>
    <xf numFmtId="0" fontId="8" fillId="0" borderId="4" xfId="14" applyFont="1" applyFill="1" applyBorder="1" applyAlignment="1">
      <alignment horizontal="left" vertical="top" wrapText="1"/>
    </xf>
    <xf numFmtId="4" fontId="8" fillId="0" borderId="15" xfId="0" applyNumberFormat="1" applyFont="1" applyFill="1" applyBorder="1" applyAlignment="1">
      <alignment horizontal="center" vertical="top" wrapText="1"/>
    </xf>
    <xf numFmtId="4" fontId="8" fillId="0" borderId="4" xfId="0" applyNumberFormat="1" applyFont="1" applyFill="1" applyBorder="1" applyAlignment="1">
      <alignment horizontal="center" vertical="top" wrapText="1"/>
    </xf>
    <xf numFmtId="43" fontId="8" fillId="0" borderId="17" xfId="31" applyNumberFormat="1" applyFont="1" applyFill="1" applyBorder="1" applyAlignment="1">
      <alignment horizontal="center" vertical="top" wrapText="1"/>
    </xf>
    <xf numFmtId="43" fontId="8" fillId="0" borderId="1" xfId="31" applyFont="1" applyFill="1" applyBorder="1" applyAlignment="1">
      <alignment horizontal="center" vertical="top" wrapText="1"/>
    </xf>
    <xf numFmtId="191" fontId="8" fillId="0" borderId="4" xfId="0" applyNumberFormat="1" applyFont="1" applyFill="1" applyBorder="1" applyAlignment="1">
      <alignment horizontal="center" vertical="top" wrapText="1"/>
    </xf>
    <xf numFmtId="0" fontId="8" fillId="0" borderId="11" xfId="0" quotePrefix="1" applyFont="1" applyFill="1" applyBorder="1" applyAlignment="1">
      <alignment horizontal="left" vertical="top" wrapText="1"/>
    </xf>
    <xf numFmtId="43" fontId="8" fillId="0" borderId="0" xfId="31" applyNumberFormat="1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43" fontId="8" fillId="0" borderId="1" xfId="31" applyNumberFormat="1" applyFont="1" applyFill="1" applyBorder="1" applyAlignment="1">
      <alignment horizontal="center" vertical="top" wrapText="1"/>
    </xf>
    <xf numFmtId="43" fontId="8" fillId="0" borderId="3" xfId="31" applyNumberFormat="1" applyFont="1" applyFill="1" applyBorder="1" applyAlignment="1">
      <alignment horizontal="center" vertical="top" wrapText="1"/>
    </xf>
    <xf numFmtId="43" fontId="8" fillId="0" borderId="14" xfId="31" applyNumberFormat="1" applyFont="1" applyFill="1" applyBorder="1" applyAlignment="1">
      <alignment horizontal="right" vertical="top" wrapText="1"/>
    </xf>
    <xf numFmtId="0" fontId="8" fillId="0" borderId="17" xfId="0" applyFont="1" applyFill="1" applyBorder="1" applyAlignment="1">
      <alignment horizontal="center" vertical="top" wrapText="1"/>
    </xf>
    <xf numFmtId="4" fontId="8" fillId="0" borderId="3" xfId="0" applyNumberFormat="1" applyFont="1" applyFill="1" applyBorder="1" applyAlignment="1">
      <alignment horizontal="center" vertical="top" wrapText="1"/>
    </xf>
    <xf numFmtId="43" fontId="8" fillId="0" borderId="11" xfId="31" applyNumberFormat="1" applyFont="1" applyFill="1" applyBorder="1" applyAlignment="1">
      <alignment horizontal="center" vertical="top" wrapText="1"/>
    </xf>
    <xf numFmtId="43" fontId="8" fillId="0" borderId="11" xfId="31" applyFont="1" applyFill="1" applyBorder="1" applyAlignment="1">
      <alignment horizontal="center" vertical="top" wrapText="1"/>
    </xf>
    <xf numFmtId="43" fontId="8" fillId="0" borderId="4" xfId="31" applyNumberFormat="1" applyFont="1" applyFill="1" applyBorder="1" applyAlignment="1">
      <alignment horizontal="center" vertical="top" wrapText="1"/>
    </xf>
    <xf numFmtId="43" fontId="8" fillId="0" borderId="4" xfId="31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43" fontId="11" fillId="0" borderId="25" xfId="31" applyFont="1" applyBorder="1" applyAlignment="1">
      <alignment horizontal="center" vertical="top" wrapText="1"/>
    </xf>
    <xf numFmtId="43" fontId="8" fillId="0" borderId="0" xfId="31" applyNumberFormat="1" applyFont="1" applyAlignment="1">
      <alignment horizontal="center" vertical="top" wrapText="1"/>
    </xf>
    <xf numFmtId="0" fontId="49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49" fillId="0" borderId="0" xfId="0" applyFont="1" applyAlignment="1">
      <alignment horizontal="center" vertical="center" wrapText="1"/>
    </xf>
    <xf numFmtId="0" fontId="49" fillId="0" borderId="1" xfId="0" applyNumberFormat="1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90" fillId="3" borderId="3" xfId="0" applyFont="1" applyFill="1" applyBorder="1" applyAlignment="1">
      <alignment horizontal="center" vertical="top" wrapText="1"/>
    </xf>
    <xf numFmtId="0" fontId="90" fillId="3" borderId="11" xfId="0" applyFont="1" applyFill="1" applyBorder="1" applyAlignment="1">
      <alignment horizontal="center" vertical="top" wrapText="1"/>
    </xf>
    <xf numFmtId="0" fontId="90" fillId="3" borderId="4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43" fontId="6" fillId="0" borderId="3" xfId="1" applyFont="1" applyBorder="1" applyAlignment="1">
      <alignment horizontal="right" vertical="top" wrapText="1"/>
    </xf>
    <xf numFmtId="43" fontId="6" fillId="0" borderId="11" xfId="1" applyFont="1" applyBorder="1" applyAlignment="1">
      <alignment horizontal="right" vertical="top" wrapText="1"/>
    </xf>
    <xf numFmtId="43" fontId="6" fillId="0" borderId="4" xfId="1" applyFont="1" applyBorder="1" applyAlignment="1">
      <alignment horizontal="right" vertical="top" wrapText="1"/>
    </xf>
    <xf numFmtId="43" fontId="6" fillId="0" borderId="3" xfId="1" applyFont="1" applyBorder="1" applyAlignment="1">
      <alignment horizontal="center" vertical="top" wrapText="1"/>
    </xf>
    <xf numFmtId="43" fontId="6" fillId="0" borderId="11" xfId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4" fontId="6" fillId="0" borderId="11" xfId="0" applyNumberFormat="1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center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9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8" fillId="0" borderId="65" xfId="0" applyFont="1" applyFill="1" applyBorder="1" applyAlignment="1">
      <alignment horizontal="center" vertical="top" wrapText="1"/>
    </xf>
    <xf numFmtId="0" fontId="8" fillId="0" borderId="65" xfId="0" applyFont="1" applyFill="1" applyBorder="1" applyAlignment="1">
      <alignment vertical="top" wrapText="1"/>
    </xf>
    <xf numFmtId="4" fontId="8" fillId="0" borderId="65" xfId="0" applyNumberFormat="1" applyFont="1" applyFill="1" applyBorder="1" applyAlignment="1">
      <alignment horizontal="right" vertical="top" wrapText="1"/>
    </xf>
    <xf numFmtId="4" fontId="8" fillId="0" borderId="65" xfId="0" applyNumberFormat="1" applyFont="1" applyFill="1" applyBorder="1" applyAlignment="1">
      <alignment horizontal="center" vertical="top" wrapText="1"/>
    </xf>
    <xf numFmtId="14" fontId="8" fillId="0" borderId="65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69" xfId="0" applyFont="1" applyFill="1" applyBorder="1" applyAlignment="1">
      <alignment horizontal="center" vertical="top" wrapText="1"/>
    </xf>
    <xf numFmtId="0" fontId="11" fillId="0" borderId="72" xfId="0" applyFont="1" applyFill="1" applyBorder="1" applyAlignment="1">
      <alignment horizontal="center" vertical="top" wrapText="1"/>
    </xf>
    <xf numFmtId="0" fontId="11" fillId="0" borderId="70" xfId="0" applyFont="1" applyFill="1" applyBorder="1" applyAlignment="1">
      <alignment horizontal="center" vertical="top" wrapText="1"/>
    </xf>
    <xf numFmtId="0" fontId="11" fillId="0" borderId="73" xfId="0" applyFont="1" applyFill="1" applyBorder="1" applyAlignment="1">
      <alignment horizontal="center" vertical="top" wrapText="1"/>
    </xf>
    <xf numFmtId="0" fontId="11" fillId="0" borderId="71" xfId="0" applyFont="1" applyFill="1" applyBorder="1" applyAlignment="1">
      <alignment horizontal="center" vertical="top" wrapText="1"/>
    </xf>
    <xf numFmtId="0" fontId="8" fillId="0" borderId="68" xfId="0" applyFont="1" applyFill="1" applyBorder="1" applyAlignment="1">
      <alignment horizontal="center" vertical="top" wrapText="1"/>
    </xf>
    <xf numFmtId="0" fontId="8" fillId="0" borderId="68" xfId="0" applyFont="1" applyFill="1" applyBorder="1" applyAlignment="1">
      <alignment vertical="top" wrapText="1"/>
    </xf>
    <xf numFmtId="4" fontId="8" fillId="0" borderId="68" xfId="0" applyNumberFormat="1" applyFont="1" applyFill="1" applyBorder="1" applyAlignment="1">
      <alignment horizontal="right" vertical="top" wrapText="1"/>
    </xf>
    <xf numFmtId="14" fontId="8" fillId="0" borderId="68" xfId="0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4" fontId="6" fillId="0" borderId="3" xfId="31" applyNumberFormat="1" applyFont="1" applyBorder="1" applyAlignment="1">
      <alignment horizontal="center" vertical="top" wrapText="1"/>
    </xf>
    <xf numFmtId="4" fontId="6" fillId="0" borderId="11" xfId="31" applyNumberFormat="1" applyFont="1" applyBorder="1" applyAlignment="1">
      <alignment horizontal="center" vertical="top" wrapText="1"/>
    </xf>
    <xf numFmtId="4" fontId="6" fillId="0" borderId="4" xfId="31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" fontId="7" fillId="0" borderId="3" xfId="31" applyNumberFormat="1" applyFont="1" applyBorder="1" applyAlignment="1">
      <alignment horizontal="center" vertical="top" wrapText="1"/>
    </xf>
    <xf numFmtId="4" fontId="7" fillId="0" borderId="11" xfId="31" applyNumberFormat="1" applyFont="1" applyBorder="1" applyAlignment="1">
      <alignment horizontal="center" vertical="top" wrapText="1"/>
    </xf>
    <xf numFmtId="4" fontId="7" fillId="0" borderId="4" xfId="31" applyNumberFormat="1" applyFont="1" applyBorder="1" applyAlignment="1">
      <alignment horizontal="center" vertical="top" wrapText="1"/>
    </xf>
    <xf numFmtId="0" fontId="46" fillId="0" borderId="0" xfId="0" applyFont="1" applyBorder="1" applyAlignment="1">
      <alignment horizontal="center" vertical="top" wrapText="1"/>
    </xf>
    <xf numFmtId="0" fontId="46" fillId="0" borderId="6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195" fontId="7" fillId="0" borderId="2" xfId="0" applyNumberFormat="1" applyFont="1" applyBorder="1" applyAlignment="1">
      <alignment horizontal="center" vertical="top" wrapText="1"/>
    </xf>
    <xf numFmtId="4" fontId="6" fillId="0" borderId="16" xfId="31" applyNumberFormat="1" applyFont="1" applyBorder="1" applyAlignment="1">
      <alignment horizontal="center" vertical="top" wrapText="1"/>
    </xf>
    <xf numFmtId="4" fontId="6" fillId="0" borderId="14" xfId="31" applyNumberFormat="1" applyFont="1" applyBorder="1" applyAlignment="1">
      <alignment horizontal="center" vertical="top" wrapText="1"/>
    </xf>
    <xf numFmtId="4" fontId="6" fillId="0" borderId="17" xfId="31" applyNumberFormat="1" applyFont="1" applyBorder="1" applyAlignment="1">
      <alignment horizontal="center" vertical="top" wrapText="1"/>
    </xf>
    <xf numFmtId="4" fontId="7" fillId="0" borderId="3" xfId="0" applyNumberFormat="1" applyFont="1" applyBorder="1" applyAlignment="1">
      <alignment horizontal="center" vertical="top" wrapText="1"/>
    </xf>
    <xf numFmtId="4" fontId="7" fillId="0" borderId="11" xfId="0" applyNumberFormat="1" applyFont="1" applyBorder="1" applyAlignment="1">
      <alignment horizontal="center" vertical="top" wrapText="1"/>
    </xf>
    <xf numFmtId="4" fontId="7" fillId="0" borderId="4" xfId="0" applyNumberFormat="1" applyFont="1" applyBorder="1" applyAlignment="1">
      <alignment horizontal="center" vertical="top" wrapText="1"/>
    </xf>
    <xf numFmtId="0" fontId="46" fillId="0" borderId="6" xfId="0" applyFont="1" applyBorder="1" applyAlignment="1">
      <alignment horizontal="center" vertical="top" wrapText="1"/>
    </xf>
    <xf numFmtId="0" fontId="46" fillId="0" borderId="6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195" fontId="7" fillId="0" borderId="3" xfId="0" applyNumberFormat="1" applyFont="1" applyBorder="1" applyAlignment="1">
      <alignment horizontal="center" vertical="top" wrapText="1"/>
    </xf>
    <xf numFmtId="195" fontId="7" fillId="0" borderId="11" xfId="0" applyNumberFormat="1" applyFont="1" applyBorder="1" applyAlignment="1">
      <alignment horizontal="center" vertical="top" wrapText="1"/>
    </xf>
    <xf numFmtId="195" fontId="7" fillId="0" borderId="4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3" fontId="7" fillId="0" borderId="3" xfId="0" applyNumberFormat="1" applyFont="1" applyBorder="1" applyAlignment="1">
      <alignment horizontal="center" vertical="top" wrapText="1"/>
    </xf>
    <xf numFmtId="3" fontId="7" fillId="0" borderId="4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3" fontId="7" fillId="0" borderId="5" xfId="0" applyNumberFormat="1" applyFont="1" applyBorder="1" applyAlignment="1">
      <alignment horizontal="center" vertical="top" wrapText="1"/>
    </xf>
    <xf numFmtId="3" fontId="7" fillId="0" borderId="7" xfId="0" applyNumberFormat="1" applyFont="1" applyBorder="1" applyAlignment="1">
      <alignment horizontal="center" vertical="top" wrapText="1"/>
    </xf>
    <xf numFmtId="191" fontId="7" fillId="0" borderId="3" xfId="0" applyNumberFormat="1" applyFont="1" applyBorder="1" applyAlignment="1">
      <alignment horizontal="center" vertical="top" wrapText="1"/>
    </xf>
    <xf numFmtId="191" fontId="7" fillId="0" borderId="4" xfId="0" applyNumberFormat="1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4" fontId="6" fillId="0" borderId="3" xfId="0" applyNumberFormat="1" applyFont="1" applyFill="1" applyBorder="1" applyAlignment="1">
      <alignment horizontal="center" vertical="top" wrapText="1"/>
    </xf>
    <xf numFmtId="4" fontId="6" fillId="0" borderId="11" xfId="0" applyNumberFormat="1" applyFont="1" applyFill="1" applyBorder="1" applyAlignment="1">
      <alignment horizontal="center" vertical="top" wrapText="1"/>
    </xf>
    <xf numFmtId="4" fontId="6" fillId="0" borderId="4" xfId="0" applyNumberFormat="1" applyFont="1" applyFill="1" applyBorder="1" applyAlignment="1">
      <alignment horizontal="center" vertical="top" wrapText="1"/>
    </xf>
    <xf numFmtId="43" fontId="8" fillId="0" borderId="3" xfId="1" applyFont="1" applyBorder="1" applyAlignment="1">
      <alignment horizontal="center" vertical="top" wrapText="1"/>
    </xf>
    <xf numFmtId="43" fontId="8" fillId="0" borderId="11" xfId="1" applyFont="1" applyBorder="1" applyAlignment="1">
      <alignment horizontal="center" vertical="top" wrapText="1"/>
    </xf>
    <xf numFmtId="43" fontId="8" fillId="0" borderId="4" xfId="1" applyFont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43" fontId="6" fillId="0" borderId="3" xfId="1" applyFont="1" applyFill="1" applyBorder="1" applyAlignment="1">
      <alignment horizontal="center" vertical="top" wrapText="1"/>
    </xf>
    <xf numFmtId="43" fontId="6" fillId="0" borderId="11" xfId="1" applyFont="1" applyFill="1" applyBorder="1" applyAlignment="1">
      <alignment horizontal="center" vertical="top" wrapText="1"/>
    </xf>
    <xf numFmtId="43" fontId="6" fillId="0" borderId="4" xfId="1" applyFont="1" applyFill="1" applyBorder="1" applyAlignment="1">
      <alignment horizontal="center" vertical="top" wrapText="1"/>
    </xf>
    <xf numFmtId="43" fontId="8" fillId="0" borderId="3" xfId="1" applyFont="1" applyFill="1" applyBorder="1" applyAlignment="1">
      <alignment horizontal="center" vertical="top" wrapText="1"/>
    </xf>
    <xf numFmtId="43" fontId="8" fillId="0" borderId="11" xfId="1" applyFont="1" applyFill="1" applyBorder="1" applyAlignment="1">
      <alignment horizontal="center" vertical="top" wrapText="1"/>
    </xf>
    <xf numFmtId="43" fontId="8" fillId="0" borderId="4" xfId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7" fillId="7" borderId="2" xfId="0" applyFont="1" applyFill="1" applyBorder="1" applyAlignment="1">
      <alignment horizontal="center" vertical="top" wrapText="1"/>
    </xf>
    <xf numFmtId="4" fontId="7" fillId="7" borderId="3" xfId="0" applyNumberFormat="1" applyFont="1" applyFill="1" applyBorder="1" applyAlignment="1">
      <alignment horizontal="center" vertical="top" wrapText="1"/>
    </xf>
    <xf numFmtId="4" fontId="7" fillId="7" borderId="4" xfId="0" applyNumberFormat="1" applyFont="1" applyFill="1" applyBorder="1" applyAlignment="1">
      <alignment horizontal="center" vertical="top" wrapText="1"/>
    </xf>
    <xf numFmtId="4" fontId="7" fillId="7" borderId="2" xfId="0" applyNumberFormat="1" applyFont="1" applyFill="1" applyBorder="1" applyAlignment="1">
      <alignment horizontal="center" vertical="top" wrapText="1"/>
    </xf>
    <xf numFmtId="0" fontId="59" fillId="0" borderId="3" xfId="0" applyFont="1" applyBorder="1" applyAlignment="1">
      <alignment horizontal="center" vertical="top" wrapText="1" shrinkToFit="1"/>
    </xf>
    <xf numFmtId="0" fontId="59" fillId="0" borderId="11" xfId="0" applyFont="1" applyBorder="1" applyAlignment="1">
      <alignment horizontal="center" vertical="top" wrapText="1" shrinkToFit="1"/>
    </xf>
    <xf numFmtId="1" fontId="59" fillId="0" borderId="3" xfId="0" applyNumberFormat="1" applyFont="1" applyBorder="1" applyAlignment="1">
      <alignment horizontal="center" vertical="top" wrapText="1" shrinkToFit="1"/>
    </xf>
    <xf numFmtId="1" fontId="59" fillId="0" borderId="11" xfId="0" applyNumberFormat="1" applyFont="1" applyBorder="1" applyAlignment="1">
      <alignment horizontal="center" vertical="top" wrapText="1" shrinkToFit="1"/>
    </xf>
    <xf numFmtId="0" fontId="59" fillId="0" borderId="3" xfId="0" applyFont="1" applyBorder="1" applyAlignment="1">
      <alignment vertical="top" wrapText="1" shrinkToFit="1"/>
    </xf>
    <xf numFmtId="0" fontId="59" fillId="0" borderId="11" xfId="0" applyFont="1" applyBorder="1" applyAlignment="1">
      <alignment vertical="top" wrapText="1" shrinkToFit="1"/>
    </xf>
    <xf numFmtId="4" fontId="63" fillId="0" borderId="3" xfId="0" applyNumberFormat="1" applyFont="1" applyBorder="1" applyAlignment="1">
      <alignment horizontal="center" vertical="top" wrapText="1"/>
    </xf>
    <xf numFmtId="4" fontId="63" fillId="0" borderId="11" xfId="0" applyNumberFormat="1" applyFont="1" applyBorder="1" applyAlignment="1">
      <alignment horizontal="center" vertical="top" wrapText="1"/>
    </xf>
    <xf numFmtId="4" fontId="59" fillId="0" borderId="3" xfId="0" applyNumberFormat="1" applyFont="1" applyBorder="1" applyAlignment="1">
      <alignment horizontal="center" vertical="top" wrapText="1"/>
    </xf>
    <xf numFmtId="4" fontId="59" fillId="0" borderId="11" xfId="0" applyNumberFormat="1" applyFont="1" applyBorder="1" applyAlignment="1">
      <alignment horizontal="center" vertical="top" wrapText="1"/>
    </xf>
    <xf numFmtId="43" fontId="59" fillId="0" borderId="3" xfId="1" applyFont="1" applyBorder="1" applyAlignment="1">
      <alignment horizontal="center" vertical="top" wrapText="1" shrinkToFit="1"/>
    </xf>
    <xf numFmtId="43" fontId="59" fillId="0" borderId="11" xfId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62" fillId="0" borderId="3" xfId="0" applyFont="1" applyBorder="1" applyAlignment="1">
      <alignment horizontal="center" vertical="top" wrapText="1" shrinkToFit="1"/>
    </xf>
    <xf numFmtId="0" fontId="62" fillId="0" borderId="11" xfId="0" applyFont="1" applyBorder="1" applyAlignment="1">
      <alignment horizontal="center" vertical="top" wrapText="1" shrinkToFit="1"/>
    </xf>
    <xf numFmtId="0" fontId="62" fillId="0" borderId="4" xfId="0" applyFont="1" applyBorder="1" applyAlignment="1">
      <alignment horizontal="center" vertical="top" wrapText="1" shrinkToFit="1"/>
    </xf>
    <xf numFmtId="43" fontId="62" fillId="0" borderId="3" xfId="1" applyFont="1" applyFill="1" applyBorder="1" applyAlignment="1">
      <alignment horizontal="center" vertical="top" wrapText="1" shrinkToFit="1"/>
    </xf>
    <xf numFmtId="43" fontId="62" fillId="0" borderId="11" xfId="1" applyFont="1" applyFill="1" applyBorder="1" applyAlignment="1">
      <alignment horizontal="center" vertical="top" wrapText="1" shrinkToFit="1"/>
    </xf>
    <xf numFmtId="43" fontId="62" fillId="0" borderId="4" xfId="1" applyFont="1" applyFill="1" applyBorder="1" applyAlignment="1">
      <alignment horizontal="center" vertical="top" wrapText="1" shrinkToFit="1"/>
    </xf>
    <xf numFmtId="0" fontId="62" fillId="0" borderId="13" xfId="0" applyFont="1" applyBorder="1" applyAlignment="1">
      <alignment horizontal="center" vertical="top" wrapText="1" shrinkToFit="1"/>
    </xf>
    <xf numFmtId="0" fontId="62" fillId="0" borderId="16" xfId="0" applyFont="1" applyBorder="1" applyAlignment="1">
      <alignment horizontal="center" vertical="top" wrapText="1" shrinkToFit="1"/>
    </xf>
    <xf numFmtId="0" fontId="62" fillId="0" borderId="12" xfId="0" applyFont="1" applyBorder="1" applyAlignment="1">
      <alignment horizontal="center" vertical="top" wrapText="1" shrinkToFit="1"/>
    </xf>
    <xf numFmtId="0" fontId="62" fillId="0" borderId="14" xfId="0" applyFont="1" applyBorder="1" applyAlignment="1">
      <alignment horizontal="center" vertical="top" wrapText="1" shrinkToFit="1"/>
    </xf>
    <xf numFmtId="0" fontId="62" fillId="0" borderId="2" xfId="0" applyFont="1" applyBorder="1" applyAlignment="1">
      <alignment horizontal="center" vertical="top" wrapText="1" shrinkToFit="1"/>
    </xf>
    <xf numFmtId="0" fontId="59" fillId="0" borderId="4" xfId="0" applyFont="1" applyBorder="1" applyAlignment="1">
      <alignment horizontal="center" vertical="top" wrapText="1" shrinkToFit="1"/>
    </xf>
    <xf numFmtId="0" fontId="59" fillId="0" borderId="4" xfId="0" applyFont="1" applyBorder="1" applyAlignment="1">
      <alignment vertical="top" wrapText="1" shrinkToFit="1"/>
    </xf>
    <xf numFmtId="4" fontId="63" fillId="0" borderId="4" xfId="0" applyNumberFormat="1" applyFont="1" applyBorder="1" applyAlignment="1">
      <alignment horizontal="center" vertical="top" wrapText="1"/>
    </xf>
    <xf numFmtId="4" fontId="59" fillId="0" borderId="4" xfId="0" applyNumberFormat="1" applyFont="1" applyBorder="1" applyAlignment="1">
      <alignment horizontal="center" vertical="top" wrapText="1"/>
    </xf>
    <xf numFmtId="43" fontId="59" fillId="0" borderId="4" xfId="1" applyFont="1" applyBorder="1" applyAlignment="1">
      <alignment horizontal="center" vertical="top" wrapText="1" shrinkToFit="1"/>
    </xf>
    <xf numFmtId="1" fontId="59" fillId="0" borderId="4" xfId="0" applyNumberFormat="1" applyFont="1" applyBorder="1" applyAlignment="1">
      <alignment horizontal="center" vertical="top" wrapText="1" shrinkToFit="1"/>
    </xf>
    <xf numFmtId="0" fontId="59" fillId="0" borderId="2" xfId="0" applyFont="1" applyFill="1" applyBorder="1" applyAlignment="1">
      <alignment horizontal="center" vertical="top" wrapText="1" shrinkToFit="1"/>
    </xf>
    <xf numFmtId="0" fontId="59" fillId="0" borderId="2" xfId="0" applyNumberFormat="1" applyFont="1" applyFill="1" applyBorder="1" applyAlignment="1">
      <alignment horizontal="center" vertical="top" wrapText="1" shrinkToFit="1"/>
    </xf>
    <xf numFmtId="43" fontId="59" fillId="0" borderId="2" xfId="1" applyFont="1" applyFill="1" applyBorder="1" applyAlignment="1">
      <alignment horizontal="center" vertical="top" wrapText="1" shrinkToFit="1"/>
    </xf>
    <xf numFmtId="0" fontId="59" fillId="0" borderId="0" xfId="0" applyFont="1" applyAlignment="1">
      <alignment horizontal="center" vertical="top" wrapText="1" shrinkToFit="1"/>
    </xf>
    <xf numFmtId="0" fontId="59" fillId="0" borderId="0" xfId="0" applyFont="1" applyAlignment="1">
      <alignment horizontal="center" vertical="top" wrapText="1"/>
    </xf>
    <xf numFmtId="0" fontId="60" fillId="0" borderId="1" xfId="0" applyFont="1" applyBorder="1" applyAlignment="1">
      <alignment horizontal="center" vertical="top" wrapText="1"/>
    </xf>
    <xf numFmtId="0" fontId="59" fillId="0" borderId="1" xfId="0" applyFont="1" applyBorder="1" applyAlignment="1">
      <alignment horizontal="center" vertical="top" wrapText="1"/>
    </xf>
    <xf numFmtId="0" fontId="57" fillId="0" borderId="0" xfId="23" applyFont="1" applyAlignment="1">
      <alignment horizontal="center" vertical="top" wrapText="1"/>
    </xf>
    <xf numFmtId="0" fontId="57" fillId="0" borderId="31" xfId="23" applyFont="1" applyFill="1" applyBorder="1" applyAlignment="1">
      <alignment horizontal="center" vertical="top" wrapText="1"/>
    </xf>
    <xf numFmtId="0" fontId="57" fillId="0" borderId="36" xfId="23" applyFont="1" applyFill="1" applyBorder="1" applyAlignment="1">
      <alignment horizontal="center" vertical="top" wrapText="1"/>
    </xf>
    <xf numFmtId="0" fontId="57" fillId="0" borderId="32" xfId="23" applyFont="1" applyFill="1" applyBorder="1" applyAlignment="1">
      <alignment horizontal="center" vertical="top" wrapText="1"/>
    </xf>
    <xf numFmtId="0" fontId="57" fillId="0" borderId="4" xfId="23" applyFont="1" applyFill="1" applyBorder="1" applyAlignment="1">
      <alignment horizontal="center" vertical="top" wrapText="1"/>
    </xf>
    <xf numFmtId="0" fontId="57" fillId="0" borderId="33" xfId="23" applyFont="1" applyFill="1" applyBorder="1" applyAlignment="1">
      <alignment horizontal="center" vertical="top" wrapText="1"/>
    </xf>
    <xf numFmtId="0" fontId="57" fillId="0" borderId="34" xfId="23" applyFont="1" applyFill="1" applyBorder="1" applyAlignment="1">
      <alignment horizontal="center" vertical="top" wrapText="1"/>
    </xf>
    <xf numFmtId="0" fontId="57" fillId="0" borderId="35" xfId="23" applyFont="1" applyFill="1" applyBorder="1" applyAlignment="1">
      <alignment horizontal="center" vertical="top" wrapText="1"/>
    </xf>
    <xf numFmtId="0" fontId="57" fillId="0" borderId="37" xfId="23" applyFont="1" applyFill="1" applyBorder="1" applyAlignment="1">
      <alignment horizontal="center" vertical="top" wrapText="1"/>
    </xf>
    <xf numFmtId="0" fontId="58" fillId="8" borderId="38" xfId="23" quotePrefix="1" applyFont="1" applyFill="1" applyBorder="1" applyAlignment="1">
      <alignment horizontal="center" vertical="top" wrapText="1"/>
    </xf>
    <xf numFmtId="0" fontId="58" fillId="8" borderId="6" xfId="23" quotePrefix="1" applyFont="1" applyFill="1" applyBorder="1" applyAlignment="1">
      <alignment horizontal="center" vertical="top" wrapText="1"/>
    </xf>
    <xf numFmtId="0" fontId="58" fillId="8" borderId="39" xfId="23" quotePrefix="1" applyFont="1" applyFill="1" applyBorder="1" applyAlignment="1">
      <alignment horizontal="center" vertical="top" wrapText="1"/>
    </xf>
    <xf numFmtId="0" fontId="59" fillId="0" borderId="0" xfId="0" applyFont="1" applyFill="1" applyBorder="1" applyAlignment="1">
      <alignment horizontal="center" vertical="top" wrapText="1" shrinkToFit="1"/>
    </xf>
    <xf numFmtId="0" fontId="59" fillId="0" borderId="0" xfId="0" applyFont="1" applyFill="1" applyBorder="1" applyAlignment="1">
      <alignment horizontal="center" vertical="top" wrapText="1"/>
    </xf>
    <xf numFmtId="0" fontId="60" fillId="0" borderId="1" xfId="0" applyFont="1" applyFill="1" applyBorder="1" applyAlignment="1">
      <alignment horizontal="center" vertical="top" wrapText="1"/>
    </xf>
    <xf numFmtId="0" fontId="59" fillId="0" borderId="1" xfId="0" applyFont="1" applyFill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4" fontId="22" fillId="3" borderId="3" xfId="0" applyNumberFormat="1" applyFont="1" applyFill="1" applyBorder="1" applyAlignment="1">
      <alignment horizontal="right" vertical="top" wrapText="1"/>
    </xf>
    <xf numFmtId="4" fontId="22" fillId="3" borderId="4" xfId="0" applyNumberFormat="1" applyFont="1" applyFill="1" applyBorder="1" applyAlignment="1">
      <alignment horizontal="right" vertical="top" wrapText="1"/>
    </xf>
    <xf numFmtId="43" fontId="22" fillId="0" borderId="3" xfId="1" applyFont="1" applyBorder="1" applyAlignment="1">
      <alignment horizontal="center" vertical="top" wrapText="1"/>
    </xf>
    <xf numFmtId="43" fontId="22" fillId="0" borderId="4" xfId="1" applyFont="1" applyBorder="1" applyAlignment="1">
      <alignment horizontal="center" vertical="top" wrapText="1"/>
    </xf>
    <xf numFmtId="0" fontId="22" fillId="3" borderId="3" xfId="0" applyFont="1" applyFill="1" applyBorder="1" applyAlignment="1">
      <alignment horizontal="left" vertical="top" wrapText="1"/>
    </xf>
    <xf numFmtId="0" fontId="22" fillId="3" borderId="4" xfId="0" applyFont="1" applyFill="1" applyBorder="1" applyAlignment="1">
      <alignment horizontal="left" vertical="top" wrapText="1"/>
    </xf>
    <xf numFmtId="193" fontId="22" fillId="3" borderId="3" xfId="0" applyNumberFormat="1" applyFont="1" applyFill="1" applyBorder="1" applyAlignment="1">
      <alignment horizontal="center" vertical="top" wrapText="1"/>
    </xf>
    <xf numFmtId="193" fontId="22" fillId="3" borderId="4" xfId="0" applyNumberFormat="1" applyFont="1" applyFill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left" vertical="top" wrapText="1"/>
    </xf>
    <xf numFmtId="4" fontId="22" fillId="3" borderId="11" xfId="0" applyNumberFormat="1" applyFont="1" applyFill="1" applyBorder="1" applyAlignment="1">
      <alignment horizontal="right" vertical="top" wrapText="1"/>
    </xf>
    <xf numFmtId="43" fontId="22" fillId="0" borderId="11" xfId="1" applyFont="1" applyBorder="1" applyAlignment="1">
      <alignment horizontal="center" vertical="top" wrapText="1"/>
    </xf>
    <xf numFmtId="0" fontId="22" fillId="3" borderId="11" xfId="0" applyFont="1" applyFill="1" applyBorder="1" applyAlignment="1">
      <alignment horizontal="left" vertical="top" wrapText="1"/>
    </xf>
    <xf numFmtId="193" fontId="22" fillId="3" borderId="11" xfId="0" applyNumberFormat="1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51" fillId="0" borderId="2" xfId="0" applyFont="1" applyFill="1" applyBorder="1" applyAlignment="1">
      <alignment horizontal="center" vertical="top" wrapText="1"/>
    </xf>
    <xf numFmtId="0" fontId="51" fillId="0" borderId="3" xfId="0" applyFont="1" applyFill="1" applyBorder="1" applyAlignment="1">
      <alignment horizontal="center" vertical="top" wrapText="1"/>
    </xf>
    <xf numFmtId="0" fontId="51" fillId="0" borderId="4" xfId="0" applyFont="1" applyFill="1" applyBorder="1" applyAlignment="1">
      <alignment horizontal="center" vertical="top" wrapText="1"/>
    </xf>
    <xf numFmtId="0" fontId="14" fillId="3" borderId="5" xfId="0" quotePrefix="1" applyFont="1" applyFill="1" applyBorder="1" applyAlignment="1">
      <alignment horizontal="center" vertical="top" wrapText="1"/>
    </xf>
    <xf numFmtId="0" fontId="14" fillId="3" borderId="6" xfId="0" quotePrefix="1" applyFont="1" applyFill="1" applyBorder="1" applyAlignment="1">
      <alignment horizontal="center" vertical="top" wrapText="1"/>
    </xf>
    <xf numFmtId="0" fontId="14" fillId="3" borderId="7" xfId="0" quotePrefix="1" applyFont="1" applyFill="1" applyBorder="1" applyAlignment="1">
      <alignment horizontal="center" vertical="top" wrapText="1"/>
    </xf>
    <xf numFmtId="43" fontId="7" fillId="2" borderId="2" xfId="1" applyFont="1" applyFill="1" applyBorder="1" applyAlignment="1">
      <alignment horizontal="center" vertical="top" wrapText="1"/>
    </xf>
    <xf numFmtId="0" fontId="11" fillId="0" borderId="0" xfId="4" applyFont="1" applyBorder="1" applyAlignment="1">
      <alignment horizontal="center" vertical="top" wrapText="1"/>
    </xf>
    <xf numFmtId="0" fontId="32" fillId="0" borderId="0" xfId="0" applyFont="1" applyAlignment="1">
      <alignment vertical="top" wrapText="1"/>
    </xf>
    <xf numFmtId="0" fontId="11" fillId="0" borderId="1" xfId="4" applyFont="1" applyBorder="1" applyAlignment="1">
      <alignment horizontal="center" vertical="top" wrapText="1"/>
    </xf>
    <xf numFmtId="0" fontId="52" fillId="0" borderId="3" xfId="4" applyFont="1" applyBorder="1" applyAlignment="1">
      <alignment horizontal="center" vertical="top" wrapText="1"/>
    </xf>
    <xf numFmtId="0" fontId="52" fillId="0" borderId="4" xfId="4" applyFont="1" applyBorder="1" applyAlignment="1">
      <alignment horizontal="center" vertical="top" wrapText="1"/>
    </xf>
    <xf numFmtId="43" fontId="52" fillId="0" borderId="3" xfId="5" applyFont="1" applyBorder="1" applyAlignment="1">
      <alignment horizontal="center" vertical="top" wrapText="1"/>
    </xf>
    <xf numFmtId="43" fontId="52" fillId="0" borderId="4" xfId="5" applyFont="1" applyBorder="1" applyAlignment="1">
      <alignment horizontal="center" vertical="top" wrapText="1"/>
    </xf>
    <xf numFmtId="0" fontId="52" fillId="0" borderId="5" xfId="4" applyFont="1" applyBorder="1" applyAlignment="1">
      <alignment horizontal="center" vertical="top" wrapText="1"/>
    </xf>
    <xf numFmtId="0" fontId="52" fillId="0" borderId="7" xfId="4" applyFont="1" applyBorder="1" applyAlignment="1">
      <alignment horizontal="center" vertical="top" wrapText="1"/>
    </xf>
    <xf numFmtId="0" fontId="49" fillId="0" borderId="26" xfId="0" applyFont="1" applyBorder="1" applyAlignment="1">
      <alignment horizontal="center" vertical="top" wrapText="1"/>
    </xf>
    <xf numFmtId="0" fontId="49" fillId="0" borderId="27" xfId="0" applyFont="1" applyBorder="1" applyAlignment="1">
      <alignment horizontal="center" vertical="top" wrapText="1"/>
    </xf>
    <xf numFmtId="0" fontId="49" fillId="0" borderId="28" xfId="0" applyFont="1" applyBorder="1" applyAlignment="1">
      <alignment horizontal="center" vertical="top" wrapText="1"/>
    </xf>
    <xf numFmtId="0" fontId="49" fillId="0" borderId="29" xfId="0" applyFont="1" applyBorder="1" applyAlignment="1">
      <alignment horizontal="center" vertical="top" wrapText="1"/>
    </xf>
    <xf numFmtId="0" fontId="49" fillId="0" borderId="18" xfId="0" applyFont="1" applyBorder="1" applyAlignment="1">
      <alignment horizontal="center" vertical="top" wrapText="1"/>
    </xf>
    <xf numFmtId="0" fontId="49" fillId="0" borderId="30" xfId="0" applyFont="1" applyBorder="1" applyAlignment="1">
      <alignment horizontal="center" vertical="top" wrapText="1"/>
    </xf>
    <xf numFmtId="0" fontId="49" fillId="0" borderId="19" xfId="0" applyFont="1" applyBorder="1" applyAlignment="1">
      <alignment horizontal="center" vertical="top" wrapText="1"/>
    </xf>
    <xf numFmtId="0" fontId="49" fillId="0" borderId="22" xfId="0" applyFont="1" applyBorder="1" applyAlignment="1">
      <alignment horizontal="center" vertical="top" wrapText="1"/>
    </xf>
    <xf numFmtId="0" fontId="49" fillId="0" borderId="20" xfId="0" applyFont="1" applyBorder="1" applyAlignment="1">
      <alignment horizontal="center" vertical="top" wrapText="1"/>
    </xf>
    <xf numFmtId="0" fontId="49" fillId="0" borderId="21" xfId="0" applyFont="1" applyBorder="1" applyAlignment="1">
      <alignment horizontal="center" vertical="top" wrapText="1"/>
    </xf>
    <xf numFmtId="0" fontId="51" fillId="2" borderId="2" xfId="0" applyFont="1" applyFill="1" applyBorder="1" applyAlignment="1">
      <alignment horizontal="center" vertical="top" wrapText="1"/>
    </xf>
    <xf numFmtId="0" fontId="51" fillId="2" borderId="3" xfId="0" applyFont="1" applyFill="1" applyBorder="1" applyAlignment="1">
      <alignment horizontal="center" vertical="top" wrapText="1"/>
    </xf>
    <xf numFmtId="0" fontId="51" fillId="2" borderId="4" xfId="0" applyFont="1" applyFill="1" applyBorder="1" applyAlignment="1">
      <alignment horizontal="center" vertical="top" wrapText="1"/>
    </xf>
    <xf numFmtId="0" fontId="22" fillId="0" borderId="0" xfId="21" applyFont="1" applyAlignment="1">
      <alignment horizontal="center" vertical="top" wrapText="1"/>
    </xf>
    <xf numFmtId="0" fontId="22" fillId="2" borderId="2" xfId="21" applyFont="1" applyFill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43" fontId="8" fillId="0" borderId="3" xfId="20" applyFont="1" applyBorder="1" applyAlignment="1">
      <alignment horizontal="center" vertical="top" wrapText="1"/>
    </xf>
    <xf numFmtId="43" fontId="8" fillId="0" borderId="11" xfId="20" applyFont="1" applyBorder="1" applyAlignment="1">
      <alignment horizontal="center" vertical="top" wrapText="1"/>
    </xf>
    <xf numFmtId="43" fontId="8" fillId="0" borderId="4" xfId="2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47" fillId="0" borderId="0" xfId="0" applyFont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22" fillId="2" borderId="4" xfId="0" applyFont="1" applyFill="1" applyBorder="1" applyAlignment="1">
      <alignment horizontal="center" vertical="top" wrapText="1"/>
    </xf>
    <xf numFmtId="0" fontId="22" fillId="2" borderId="5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top" wrapText="1"/>
    </xf>
    <xf numFmtId="0" fontId="7" fillId="9" borderId="19" xfId="0" applyFont="1" applyFill="1" applyBorder="1" applyAlignment="1">
      <alignment horizontal="center" vertical="top" wrapText="1"/>
    </xf>
    <xf numFmtId="0" fontId="8" fillId="0" borderId="22" xfId="0" applyFont="1" applyBorder="1" applyAlignment="1">
      <alignment vertical="top" wrapText="1"/>
    </xf>
    <xf numFmtId="0" fontId="7" fillId="9" borderId="20" xfId="0" applyFont="1" applyFill="1" applyBorder="1" applyAlignment="1">
      <alignment horizontal="center" vertical="top" wrapText="1"/>
    </xf>
    <xf numFmtId="0" fontId="8" fillId="0" borderId="21" xfId="0" applyFont="1" applyBorder="1" applyAlignment="1">
      <alignment vertical="top" wrapText="1"/>
    </xf>
    <xf numFmtId="0" fontId="6" fillId="0" borderId="19" xfId="0" applyFont="1" applyBorder="1" applyAlignment="1">
      <alignment horizontal="center" vertical="top" wrapText="1"/>
    </xf>
    <xf numFmtId="0" fontId="8" fillId="0" borderId="24" xfId="0" applyFont="1" applyBorder="1" applyAlignment="1">
      <alignment vertical="top" wrapText="1"/>
    </xf>
    <xf numFmtId="0" fontId="6" fillId="0" borderId="19" xfId="0" applyFont="1" applyBorder="1" applyAlignment="1">
      <alignment horizontal="left" vertical="top" wrapText="1"/>
    </xf>
    <xf numFmtId="4" fontId="6" fillId="10" borderId="19" xfId="0" applyNumberFormat="1" applyFont="1" applyFill="1" applyBorder="1" applyAlignment="1">
      <alignment horizontal="center" vertical="top" wrapText="1"/>
    </xf>
    <xf numFmtId="189" fontId="6" fillId="0" borderId="19" xfId="0" applyNumberFormat="1" applyFont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42" fillId="0" borderId="0" xfId="0" applyFont="1" applyFill="1" applyAlignment="1">
      <alignment horizontal="center" vertical="top" wrapText="1"/>
    </xf>
    <xf numFmtId="0" fontId="42" fillId="0" borderId="0" xfId="0" applyFont="1" applyFill="1" applyBorder="1" applyAlignment="1">
      <alignment horizontal="center" vertical="top" wrapText="1"/>
    </xf>
    <xf numFmtId="0" fontId="43" fillId="0" borderId="1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4" fontId="24" fillId="0" borderId="2" xfId="0" applyNumberFormat="1" applyFont="1" applyFill="1" applyBorder="1" applyAlignment="1">
      <alignment horizontal="center" vertical="top" wrapText="1"/>
    </xf>
    <xf numFmtId="43" fontId="24" fillId="0" borderId="2" xfId="0" applyNumberFormat="1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top" wrapText="1"/>
    </xf>
    <xf numFmtId="195" fontId="24" fillId="0" borderId="3" xfId="0" applyNumberFormat="1" applyFont="1" applyFill="1" applyBorder="1" applyAlignment="1">
      <alignment horizontal="center" vertical="top" wrapText="1"/>
    </xf>
    <xf numFmtId="195" fontId="24" fillId="0" borderId="4" xfId="0" applyNumberFormat="1" applyFont="1" applyFill="1" applyBorder="1" applyAlignment="1">
      <alignment horizontal="center" vertical="top" wrapText="1"/>
    </xf>
    <xf numFmtId="0" fontId="8" fillId="0" borderId="0" xfId="2" applyFont="1" applyAlignment="1">
      <alignment horizontal="center" vertical="top" wrapText="1"/>
    </xf>
    <xf numFmtId="0" fontId="8" fillId="0" borderId="1" xfId="2" applyFont="1" applyBorder="1" applyAlignment="1">
      <alignment horizontal="center" vertical="top" wrapText="1"/>
    </xf>
    <xf numFmtId="0" fontId="8" fillId="0" borderId="3" xfId="2" applyFont="1" applyBorder="1" applyAlignment="1">
      <alignment horizontal="center" vertical="top" wrapText="1"/>
    </xf>
    <xf numFmtId="0" fontId="8" fillId="0" borderId="11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4" borderId="3" xfId="2" applyFont="1" applyFill="1" applyBorder="1" applyAlignment="1">
      <alignment horizontal="center" vertical="top" wrapText="1"/>
    </xf>
    <xf numFmtId="0" fontId="8" fillId="4" borderId="11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center" vertical="top" wrapText="1"/>
    </xf>
    <xf numFmtId="0" fontId="8" fillId="5" borderId="5" xfId="2" applyFont="1" applyFill="1" applyBorder="1" applyAlignment="1">
      <alignment horizontal="center" vertical="top" wrapText="1"/>
    </xf>
    <xf numFmtId="0" fontId="8" fillId="5" borderId="7" xfId="2" applyFont="1" applyFill="1" applyBorder="1" applyAlignment="1">
      <alignment horizontal="center" vertical="top" wrapText="1"/>
    </xf>
    <xf numFmtId="0" fontId="8" fillId="4" borderId="5" xfId="2" applyFont="1" applyFill="1" applyBorder="1" applyAlignment="1">
      <alignment horizontal="center" vertical="top" wrapText="1"/>
    </xf>
    <xf numFmtId="0" fontId="8" fillId="4" borderId="7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center" vertical="top" wrapText="1"/>
    </xf>
    <xf numFmtId="0" fontId="8" fillId="0" borderId="11" xfId="2" applyFont="1" applyFill="1" applyBorder="1" applyAlignment="1">
      <alignment horizontal="center" vertical="top" wrapText="1"/>
    </xf>
    <xf numFmtId="0" fontId="8" fillId="0" borderId="4" xfId="2" applyFont="1" applyFill="1" applyBorder="1" applyAlignment="1">
      <alignment horizontal="center" vertical="top" wrapText="1"/>
    </xf>
    <xf numFmtId="0" fontId="8" fillId="5" borderId="3" xfId="2" applyFont="1" applyFill="1" applyBorder="1" applyAlignment="1">
      <alignment horizontal="center" vertical="top" wrapText="1"/>
    </xf>
    <xf numFmtId="0" fontId="8" fillId="5" borderId="4" xfId="2" applyFont="1" applyFill="1" applyBorder="1" applyAlignment="1">
      <alignment horizontal="center" vertical="top" wrapText="1"/>
    </xf>
    <xf numFmtId="43" fontId="8" fillId="5" borderId="3" xfId="5" applyFont="1" applyFill="1" applyBorder="1" applyAlignment="1">
      <alignment horizontal="center" vertical="top" wrapText="1"/>
    </xf>
    <xf numFmtId="43" fontId="8" fillId="5" borderId="4" xfId="5" applyFont="1" applyFill="1" applyBorder="1" applyAlignment="1">
      <alignment horizontal="center" vertical="top" wrapText="1"/>
    </xf>
    <xf numFmtId="43" fontId="8" fillId="4" borderId="3" xfId="5" applyFont="1" applyFill="1" applyBorder="1" applyAlignment="1">
      <alignment horizontal="center" vertical="top" wrapText="1"/>
    </xf>
    <xf numFmtId="43" fontId="8" fillId="4" borderId="4" xfId="5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 wrapText="1"/>
    </xf>
    <xf numFmtId="0" fontId="15" fillId="2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5" fontId="11" fillId="0" borderId="0" xfId="4" applyNumberFormat="1" applyFont="1" applyBorder="1" applyAlignment="1">
      <alignment horizontal="center" vertical="top" wrapText="1"/>
    </xf>
    <xf numFmtId="0" fontId="11" fillId="0" borderId="5" xfId="4" applyFont="1" applyBorder="1" applyAlignment="1">
      <alignment horizontal="center" vertical="top" wrapText="1"/>
    </xf>
    <xf numFmtId="0" fontId="11" fillId="0" borderId="7" xfId="4" applyFont="1" applyBorder="1" applyAlignment="1">
      <alignment horizontal="center" vertical="top" wrapText="1"/>
    </xf>
    <xf numFmtId="43" fontId="7" fillId="3" borderId="5" xfId="1" applyFont="1" applyFill="1" applyBorder="1" applyAlignment="1">
      <alignment horizontal="center" vertical="top" wrapText="1"/>
    </xf>
    <xf numFmtId="43" fontId="7" fillId="3" borderId="6" xfId="1" applyFont="1" applyFill="1" applyBorder="1" applyAlignment="1">
      <alignment horizontal="center" vertical="top" wrapText="1"/>
    </xf>
    <xf numFmtId="43" fontId="7" fillId="3" borderId="7" xfId="1" applyFont="1" applyFill="1" applyBorder="1" applyAlignment="1">
      <alignment horizontal="center" vertical="top" wrapText="1"/>
    </xf>
    <xf numFmtId="4" fontId="7" fillId="2" borderId="3" xfId="0" applyNumberFormat="1" applyFont="1" applyFill="1" applyBorder="1" applyAlignment="1">
      <alignment horizontal="center" vertical="top" wrapText="1"/>
    </xf>
    <xf numFmtId="4" fontId="7" fillId="2" borderId="4" xfId="0" applyNumberFormat="1" applyFont="1" applyFill="1" applyBorder="1" applyAlignment="1">
      <alignment horizontal="center" vertical="top" wrapText="1"/>
    </xf>
    <xf numFmtId="4" fontId="7" fillId="2" borderId="2" xfId="0" applyNumberFormat="1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3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right" vertical="top" wrapText="1"/>
    </xf>
    <xf numFmtId="0" fontId="20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43" fontId="7" fillId="2" borderId="3" xfId="1" applyFont="1" applyFill="1" applyBorder="1" applyAlignment="1">
      <alignment horizontal="center" vertical="top" wrapText="1"/>
    </xf>
    <xf numFmtId="0" fontId="6" fillId="3" borderId="5" xfId="0" quotePrefix="1" applyFont="1" applyFill="1" applyBorder="1" applyAlignment="1">
      <alignment horizontal="center" vertical="top" wrapText="1"/>
    </xf>
    <xf numFmtId="0" fontId="6" fillId="3" borderId="6" xfId="0" quotePrefix="1" applyFont="1" applyFill="1" applyBorder="1" applyAlignment="1">
      <alignment horizontal="center" vertical="top" wrapText="1"/>
    </xf>
    <xf numFmtId="0" fontId="6" fillId="3" borderId="7" xfId="0" quotePrefix="1" applyFont="1" applyFill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1" fillId="0" borderId="0" xfId="2" applyFont="1" applyFill="1" applyBorder="1" applyAlignment="1">
      <alignment horizontal="center" vertical="top" wrapText="1"/>
    </xf>
    <xf numFmtId="0" fontId="11" fillId="0" borderId="2" xfId="7" applyFont="1" applyBorder="1" applyAlignment="1">
      <alignment horizontal="center" vertical="top" wrapText="1"/>
    </xf>
    <xf numFmtId="4" fontId="11" fillId="0" borderId="2" xfId="7" applyNumberFormat="1" applyFont="1" applyBorder="1" applyAlignment="1">
      <alignment horizontal="center" vertical="top" wrapText="1"/>
    </xf>
    <xf numFmtId="0" fontId="11" fillId="0" borderId="13" xfId="7" applyFont="1" applyBorder="1" applyAlignment="1">
      <alignment horizontal="center" vertical="top" wrapText="1"/>
    </xf>
    <xf numFmtId="0" fontId="11" fillId="0" borderId="16" xfId="7" applyFont="1" applyBorder="1" applyAlignment="1">
      <alignment horizontal="center" vertical="top" wrapText="1"/>
    </xf>
    <xf numFmtId="0" fontId="11" fillId="0" borderId="15" xfId="7" applyFont="1" applyBorder="1" applyAlignment="1">
      <alignment horizontal="center" vertical="top" wrapText="1"/>
    </xf>
    <xf numFmtId="0" fontId="11" fillId="0" borderId="17" xfId="7" applyFont="1" applyBorder="1" applyAlignment="1">
      <alignment horizontal="center" vertical="top" wrapText="1"/>
    </xf>
    <xf numFmtId="0" fontId="28" fillId="0" borderId="0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3" fontId="7" fillId="2" borderId="4" xfId="1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11" fillId="3" borderId="0" xfId="3" applyFont="1" applyFill="1" applyBorder="1" applyAlignment="1">
      <alignment horizontal="center" vertical="top" wrapText="1"/>
    </xf>
    <xf numFmtId="193" fontId="11" fillId="3" borderId="0" xfId="3" applyNumberFormat="1" applyFont="1" applyFill="1" applyBorder="1" applyAlignment="1">
      <alignment horizontal="center" vertical="top" wrapText="1"/>
    </xf>
    <xf numFmtId="0" fontId="11" fillId="7" borderId="3" xfId="4" applyFont="1" applyFill="1" applyBorder="1" applyAlignment="1">
      <alignment horizontal="center" vertical="top" wrapText="1"/>
    </xf>
    <xf numFmtId="0" fontId="11" fillId="7" borderId="4" xfId="4" applyFont="1" applyFill="1" applyBorder="1" applyAlignment="1">
      <alignment horizontal="center" vertical="top" wrapText="1"/>
    </xf>
    <xf numFmtId="43" fontId="11" fillId="7" borderId="3" xfId="5" applyFont="1" applyFill="1" applyBorder="1" applyAlignment="1">
      <alignment horizontal="center" vertical="top" wrapText="1"/>
    </xf>
    <xf numFmtId="43" fontId="11" fillId="7" borderId="4" xfId="5" applyFont="1" applyFill="1" applyBorder="1" applyAlignment="1">
      <alignment horizontal="center" vertical="top" wrapText="1"/>
    </xf>
    <xf numFmtId="0" fontId="11" fillId="7" borderId="5" xfId="4" applyFont="1" applyFill="1" applyBorder="1" applyAlignment="1">
      <alignment horizontal="center" vertical="top" wrapText="1"/>
    </xf>
    <xf numFmtId="0" fontId="11" fillId="7" borderId="7" xfId="4" applyFont="1" applyFill="1" applyBorder="1" applyAlignment="1">
      <alignment horizontal="center" vertical="top" wrapText="1"/>
    </xf>
    <xf numFmtId="192" fontId="11" fillId="7" borderId="3" xfId="4" applyNumberFormat="1" applyFont="1" applyFill="1" applyBorder="1" applyAlignment="1">
      <alignment horizontal="center" vertical="top" wrapText="1"/>
    </xf>
    <xf numFmtId="192" fontId="11" fillId="7" borderId="4" xfId="4" applyNumberFormat="1" applyFont="1" applyFill="1" applyBorder="1" applyAlignment="1">
      <alignment horizontal="center" vertical="top" wrapText="1"/>
    </xf>
    <xf numFmtId="0" fontId="32" fillId="0" borderId="0" xfId="2" applyFont="1" applyAlignment="1">
      <alignment horizontal="center" vertical="top" wrapText="1"/>
    </xf>
    <xf numFmtId="0" fontId="11" fillId="0" borderId="0" xfId="3" applyFont="1" applyFill="1" applyBorder="1" applyAlignment="1">
      <alignment horizontal="center" vertical="top" wrapText="1"/>
    </xf>
    <xf numFmtId="0" fontId="11" fillId="6" borderId="3" xfId="4" applyFont="1" applyFill="1" applyBorder="1" applyAlignment="1">
      <alignment horizontal="center" vertical="top" wrapText="1"/>
    </xf>
    <xf numFmtId="0" fontId="11" fillId="6" borderId="4" xfId="4" applyFont="1" applyFill="1" applyBorder="1" applyAlignment="1">
      <alignment horizontal="center" vertical="top" wrapText="1"/>
    </xf>
    <xf numFmtId="0" fontId="11" fillId="6" borderId="2" xfId="4" applyFont="1" applyFill="1" applyBorder="1" applyAlignment="1">
      <alignment horizontal="center" vertical="top" wrapText="1"/>
    </xf>
    <xf numFmtId="43" fontId="11" fillId="6" borderId="2" xfId="5" applyFont="1" applyFill="1" applyBorder="1" applyAlignment="1">
      <alignment horizontal="center" vertical="top" wrapText="1"/>
    </xf>
    <xf numFmtId="191" fontId="11" fillId="6" borderId="2" xfId="4" applyNumberFormat="1" applyFont="1" applyFill="1" applyBorder="1" applyAlignment="1">
      <alignment horizontal="center" vertical="top" wrapText="1"/>
    </xf>
    <xf numFmtId="192" fontId="13" fillId="3" borderId="3" xfId="2" applyNumberFormat="1" applyFont="1" applyFill="1" applyBorder="1" applyAlignment="1">
      <alignment horizontal="center" vertical="top" wrapText="1"/>
    </xf>
    <xf numFmtId="192" fontId="13" fillId="3" borderId="11" xfId="2" applyNumberFormat="1" applyFont="1" applyFill="1" applyBorder="1" applyAlignment="1">
      <alignment horizontal="center" vertical="top" wrapText="1"/>
    </xf>
    <xf numFmtId="192" fontId="13" fillId="3" borderId="4" xfId="2" applyNumberFormat="1" applyFont="1" applyFill="1" applyBorder="1" applyAlignment="1">
      <alignment horizontal="center" vertical="top" wrapText="1"/>
    </xf>
    <xf numFmtId="0" fontId="13" fillId="3" borderId="3" xfId="3" applyFont="1" applyFill="1" applyBorder="1" applyAlignment="1">
      <alignment horizontal="center" vertical="top" wrapText="1"/>
    </xf>
    <xf numFmtId="0" fontId="13" fillId="3" borderId="11" xfId="3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194" fontId="13" fillId="3" borderId="3" xfId="9" applyNumberFormat="1" applyFont="1" applyFill="1" applyBorder="1" applyAlignment="1">
      <alignment horizontal="center" vertical="top" wrapText="1"/>
    </xf>
    <xf numFmtId="194" fontId="13" fillId="3" borderId="11" xfId="9" applyNumberFormat="1" applyFont="1" applyFill="1" applyBorder="1" applyAlignment="1">
      <alignment horizontal="center" vertical="top" wrapText="1"/>
    </xf>
    <xf numFmtId="0" fontId="13" fillId="3" borderId="3" xfId="2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vertical="top" wrapText="1"/>
    </xf>
    <xf numFmtId="0" fontId="13" fillId="3" borderId="3" xfId="2" applyFont="1" applyFill="1" applyBorder="1" applyAlignment="1">
      <alignment horizontal="left" vertical="top" wrapText="1"/>
    </xf>
    <xf numFmtId="0" fontId="13" fillId="3" borderId="11" xfId="2" applyFont="1" applyFill="1" applyBorder="1" applyAlignment="1">
      <alignment horizontal="left" vertical="top" wrapText="1"/>
    </xf>
    <xf numFmtId="0" fontId="13" fillId="3" borderId="4" xfId="2" applyFont="1" applyFill="1" applyBorder="1" applyAlignment="1">
      <alignment horizontal="left" vertical="top" wrapText="1"/>
    </xf>
    <xf numFmtId="0" fontId="13" fillId="3" borderId="11" xfId="2" applyFont="1" applyFill="1" applyBorder="1" applyAlignment="1">
      <alignment horizontal="center" vertical="top" wrapText="1"/>
    </xf>
    <xf numFmtId="0" fontId="13" fillId="3" borderId="4" xfId="2" applyFont="1" applyFill="1" applyBorder="1" applyAlignment="1">
      <alignment horizontal="center" vertical="top" wrapText="1"/>
    </xf>
    <xf numFmtId="0" fontId="13" fillId="3" borderId="4" xfId="3" applyFont="1" applyFill="1" applyBorder="1" applyAlignment="1">
      <alignment horizontal="center" vertical="top" wrapText="1"/>
    </xf>
    <xf numFmtId="194" fontId="6" fillId="3" borderId="3" xfId="9" applyNumberFormat="1" applyFont="1" applyFill="1" applyBorder="1" applyAlignment="1">
      <alignment horizontal="center" vertical="top" wrapText="1"/>
    </xf>
    <xf numFmtId="194" fontId="6" fillId="3" borderId="11" xfId="9" applyNumberFormat="1" applyFont="1" applyFill="1" applyBorder="1" applyAlignment="1">
      <alignment horizontal="center" vertical="top" wrapText="1"/>
    </xf>
    <xf numFmtId="194" fontId="6" fillId="3" borderId="4" xfId="9" applyNumberFormat="1" applyFont="1" applyFill="1" applyBorder="1" applyAlignment="1">
      <alignment horizontal="center" vertical="top" wrapText="1"/>
    </xf>
    <xf numFmtId="0" fontId="13" fillId="3" borderId="2" xfId="3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 wrapText="1"/>
    </xf>
    <xf numFmtId="194" fontId="6" fillId="3" borderId="2" xfId="9" applyNumberFormat="1" applyFont="1" applyFill="1" applyBorder="1" applyAlignment="1">
      <alignment horizontal="center" vertical="top" wrapText="1"/>
    </xf>
    <xf numFmtId="0" fontId="6" fillId="3" borderId="2" xfId="2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vertical="top" wrapText="1"/>
    </xf>
    <xf numFmtId="194" fontId="13" fillId="3" borderId="4" xfId="9" applyNumberFormat="1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vertical="top" wrapText="1"/>
    </xf>
    <xf numFmtId="0" fontId="11" fillId="7" borderId="2" xfId="4" applyFont="1" applyFill="1" applyBorder="1" applyAlignment="1">
      <alignment horizontal="center" vertical="top" wrapText="1"/>
    </xf>
    <xf numFmtId="43" fontId="11" fillId="7" borderId="2" xfId="5" applyFont="1" applyFill="1" applyBorder="1" applyAlignment="1">
      <alignment horizontal="center" vertical="top" wrapText="1"/>
    </xf>
    <xf numFmtId="192" fontId="11" fillId="7" borderId="2" xfId="4" applyNumberFormat="1" applyFont="1" applyFill="1" applyBorder="1" applyAlignment="1">
      <alignment horizontal="center" vertical="top" wrapText="1"/>
    </xf>
    <xf numFmtId="194" fontId="13" fillId="3" borderId="2" xfId="9" applyNumberFormat="1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top" wrapText="1" shrinkToFit="1"/>
    </xf>
    <xf numFmtId="0" fontId="8" fillId="0" borderId="0" xfId="0" applyFont="1" applyAlignment="1">
      <alignment horizontal="center" vertical="top" wrapText="1"/>
    </xf>
    <xf numFmtId="0" fontId="3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 shrinkToFit="1"/>
    </xf>
    <xf numFmtId="43" fontId="13" fillId="0" borderId="2" xfId="1" applyFont="1" applyFill="1" applyBorder="1" applyAlignment="1">
      <alignment horizontal="center" vertical="top" wrapText="1" shrinkToFit="1"/>
    </xf>
    <xf numFmtId="0" fontId="13" fillId="0" borderId="3" xfId="0" applyFont="1" applyBorder="1" applyAlignment="1">
      <alignment horizontal="center" vertical="top" wrapText="1" shrinkToFit="1"/>
    </xf>
    <xf numFmtId="0" fontId="13" fillId="0" borderId="11" xfId="0" applyFont="1" applyBorder="1" applyAlignment="1">
      <alignment horizontal="center" vertical="top" wrapText="1" shrinkToFit="1"/>
    </xf>
    <xf numFmtId="0" fontId="13" fillId="0" borderId="12" xfId="0" applyFont="1" applyBorder="1" applyAlignment="1">
      <alignment horizontal="center" vertical="top" wrapText="1" shrinkToFit="1"/>
    </xf>
    <xf numFmtId="0" fontId="13" fillId="0" borderId="13" xfId="0" applyFont="1" applyBorder="1" applyAlignment="1">
      <alignment horizontal="center" vertical="top" wrapText="1" shrinkToFit="1"/>
    </xf>
    <xf numFmtId="0" fontId="13" fillId="0" borderId="16" xfId="0" applyFont="1" applyBorder="1" applyAlignment="1">
      <alignment horizontal="center" vertical="top" wrapText="1" shrinkToFit="1"/>
    </xf>
    <xf numFmtId="0" fontId="13" fillId="0" borderId="14" xfId="0" applyFont="1" applyBorder="1" applyAlignment="1">
      <alignment horizontal="center" vertical="top" wrapText="1" shrinkToFit="1"/>
    </xf>
    <xf numFmtId="43" fontId="13" fillId="0" borderId="2" xfId="1" applyFont="1" applyFill="1" applyBorder="1" applyAlignment="1">
      <alignment horizontal="right" vertical="top" wrapText="1" shrinkToFit="1"/>
    </xf>
    <xf numFmtId="43" fontId="13" fillId="0" borderId="3" xfId="1" applyFont="1" applyFill="1" applyBorder="1" applyAlignment="1">
      <alignment horizontal="right" vertical="top" wrapText="1" shrinkToFit="1"/>
    </xf>
    <xf numFmtId="0" fontId="13" fillId="0" borderId="7" xfId="0" applyFont="1" applyBorder="1" applyAlignment="1">
      <alignment horizontal="center" vertical="top" wrapText="1" shrinkToFit="1"/>
    </xf>
    <xf numFmtId="0" fontId="13" fillId="0" borderId="4" xfId="0" applyFont="1" applyBorder="1" applyAlignment="1">
      <alignment horizontal="center" vertical="top" wrapText="1" shrinkToFit="1"/>
    </xf>
    <xf numFmtId="0" fontId="13" fillId="0" borderId="3" xfId="0" applyFont="1" applyBorder="1" applyAlignment="1">
      <alignment horizontal="left" vertical="top" wrapText="1" shrinkToFit="1"/>
    </xf>
    <xf numFmtId="0" fontId="13" fillId="0" borderId="4" xfId="0" applyFont="1" applyBorder="1" applyAlignment="1">
      <alignment horizontal="left" vertical="top" wrapText="1" shrinkToFit="1"/>
    </xf>
    <xf numFmtId="43" fontId="13" fillId="0" borderId="3" xfId="1" applyFont="1" applyFill="1" applyBorder="1" applyAlignment="1">
      <alignment horizontal="center" vertical="top" wrapText="1" shrinkToFit="1"/>
    </xf>
    <xf numFmtId="43" fontId="13" fillId="0" borderId="4" xfId="1" applyFont="1" applyFill="1" applyBorder="1" applyAlignment="1">
      <alignment horizontal="center" vertical="top" wrapText="1" shrinkToFit="1"/>
    </xf>
    <xf numFmtId="0" fontId="37" fillId="8" borderId="3" xfId="0" applyFont="1" applyFill="1" applyBorder="1" applyAlignment="1">
      <alignment horizontal="center" vertical="top" wrapText="1"/>
    </xf>
    <xf numFmtId="0" fontId="37" fillId="8" borderId="4" xfId="0" applyFont="1" applyFill="1" applyBorder="1" applyAlignment="1">
      <alignment horizontal="center" vertical="top" wrapText="1"/>
    </xf>
    <xf numFmtId="4" fontId="37" fillId="8" borderId="3" xfId="0" applyNumberFormat="1" applyFont="1" applyFill="1" applyBorder="1" applyAlignment="1">
      <alignment horizontal="center" vertical="top" wrapText="1"/>
    </xf>
    <xf numFmtId="4" fontId="37" fillId="8" borderId="4" xfId="0" applyNumberFormat="1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 shrinkToFit="1"/>
    </xf>
    <xf numFmtId="43" fontId="13" fillId="0" borderId="11" xfId="1" applyFont="1" applyFill="1" applyBorder="1" applyAlignment="1">
      <alignment horizontal="center" vertical="top" wrapText="1" shrinkToFit="1"/>
    </xf>
    <xf numFmtId="0" fontId="37" fillId="8" borderId="2" xfId="0" applyFont="1" applyFill="1" applyBorder="1" applyAlignment="1">
      <alignment horizontal="center" vertical="top" wrapText="1"/>
    </xf>
    <xf numFmtId="4" fontId="37" fillId="8" borderId="2" xfId="0" applyNumberFormat="1" applyFont="1" applyFill="1" applyBorder="1" applyAlignment="1">
      <alignment horizontal="center" vertical="top" wrapText="1"/>
    </xf>
    <xf numFmtId="0" fontId="38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6" borderId="3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center" vertical="top" wrapText="1"/>
    </xf>
    <xf numFmtId="43" fontId="7" fillId="6" borderId="3" xfId="1" applyFont="1" applyFill="1" applyBorder="1" applyAlignment="1">
      <alignment horizontal="center" vertical="top" wrapText="1"/>
    </xf>
    <xf numFmtId="43" fontId="7" fillId="6" borderId="4" xfId="1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0" fontId="7" fillId="6" borderId="13" xfId="0" applyFont="1" applyFill="1" applyBorder="1" applyAlignment="1">
      <alignment horizontal="center" vertical="top" wrapText="1"/>
    </xf>
    <xf numFmtId="0" fontId="7" fillId="6" borderId="16" xfId="0" applyFont="1" applyFill="1" applyBorder="1" applyAlignment="1">
      <alignment horizontal="center" vertical="top" wrapText="1"/>
    </xf>
    <xf numFmtId="0" fontId="7" fillId="6" borderId="15" xfId="0" applyFont="1" applyFill="1" applyBorder="1" applyAlignment="1">
      <alignment horizontal="center" vertical="top" wrapText="1"/>
    </xf>
    <xf numFmtId="0" fontId="7" fillId="6" borderId="17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right" vertical="top" wrapText="1"/>
    </xf>
    <xf numFmtId="0" fontId="25" fillId="0" borderId="0" xfId="0" applyFont="1" applyAlignment="1">
      <alignment vertical="top" wrapText="1"/>
    </xf>
    <xf numFmtId="189" fontId="7" fillId="9" borderId="19" xfId="0" applyNumberFormat="1" applyFont="1" applyFill="1" applyBorder="1" applyAlignment="1">
      <alignment horizontal="center" vertical="top" wrapText="1"/>
    </xf>
    <xf numFmtId="0" fontId="70" fillId="0" borderId="0" xfId="0" applyFont="1" applyBorder="1" applyAlignment="1">
      <alignment horizontal="center" vertical="top" wrapText="1"/>
    </xf>
    <xf numFmtId="0" fontId="71" fillId="0" borderId="0" xfId="0" applyFont="1" applyBorder="1" applyAlignment="1">
      <alignment horizontal="center" vertical="top" wrapText="1"/>
    </xf>
    <xf numFmtId="0" fontId="71" fillId="0" borderId="0" xfId="0" applyFont="1" applyFill="1" applyBorder="1" applyAlignment="1">
      <alignment horizontal="center" vertical="top" wrapText="1"/>
    </xf>
    <xf numFmtId="0" fontId="71" fillId="2" borderId="2" xfId="0" applyFont="1" applyFill="1" applyBorder="1" applyAlignment="1">
      <alignment horizontal="center" vertical="top" wrapText="1"/>
    </xf>
    <xf numFmtId="0" fontId="71" fillId="2" borderId="3" xfId="0" applyFont="1" applyFill="1" applyBorder="1" applyAlignment="1">
      <alignment horizontal="center" vertical="top" wrapText="1"/>
    </xf>
    <xf numFmtId="0" fontId="71" fillId="2" borderId="4" xfId="0" applyFont="1" applyFill="1" applyBorder="1" applyAlignment="1">
      <alignment horizontal="center" vertical="top" wrapText="1"/>
    </xf>
    <xf numFmtId="0" fontId="71" fillId="2" borderId="5" xfId="0" applyFont="1" applyFill="1" applyBorder="1" applyAlignment="1">
      <alignment horizontal="center" vertical="top" wrapText="1"/>
    </xf>
    <xf numFmtId="0" fontId="71" fillId="2" borderId="7" xfId="0" applyFont="1" applyFill="1" applyBorder="1" applyAlignment="1">
      <alignment horizontal="center" vertical="top" wrapText="1"/>
    </xf>
    <xf numFmtId="193" fontId="11" fillId="0" borderId="0" xfId="0" applyNumberFormat="1" applyFont="1" applyAlignment="1">
      <alignment horizontal="center" vertical="top" wrapText="1"/>
    </xf>
    <xf numFmtId="0" fontId="68" fillId="0" borderId="3" xfId="0" applyFont="1" applyBorder="1" applyAlignment="1">
      <alignment horizontal="center" vertical="top" wrapText="1"/>
    </xf>
    <xf numFmtId="0" fontId="68" fillId="0" borderId="11" xfId="0" applyFont="1" applyBorder="1" applyAlignment="1">
      <alignment horizontal="center" vertical="top" wrapText="1"/>
    </xf>
    <xf numFmtId="0" fontId="68" fillId="0" borderId="4" xfId="0" applyFont="1" applyBorder="1" applyAlignment="1">
      <alignment horizontal="center" vertical="top" wrapText="1"/>
    </xf>
    <xf numFmtId="4" fontId="68" fillId="0" borderId="3" xfId="1" applyNumberFormat="1" applyFont="1" applyBorder="1" applyAlignment="1">
      <alignment horizontal="center" vertical="top" wrapText="1"/>
    </xf>
    <xf numFmtId="4" fontId="68" fillId="0" borderId="11" xfId="1" applyNumberFormat="1" applyFont="1" applyBorder="1" applyAlignment="1">
      <alignment horizontal="center" vertical="top" wrapText="1"/>
    </xf>
    <xf numFmtId="4" fontId="68" fillId="0" borderId="4" xfId="1" applyNumberFormat="1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68" fillId="0" borderId="5" xfId="0" applyFont="1" applyBorder="1" applyAlignment="1">
      <alignment horizontal="center" vertical="top" wrapText="1"/>
    </xf>
    <xf numFmtId="0" fontId="68" fillId="0" borderId="7" xfId="0" applyFont="1" applyBorder="1" applyAlignment="1">
      <alignment horizontal="center" vertical="top" wrapText="1"/>
    </xf>
    <xf numFmtId="0" fontId="69" fillId="0" borderId="3" xfId="0" applyFont="1" applyBorder="1" applyAlignment="1">
      <alignment horizontal="center" vertical="top" wrapText="1"/>
    </xf>
    <xf numFmtId="0" fontId="69" fillId="0" borderId="11" xfId="0" applyFont="1" applyBorder="1" applyAlignment="1">
      <alignment horizontal="center" vertical="top" wrapText="1"/>
    </xf>
    <xf numFmtId="0" fontId="69" fillId="0" borderId="4" xfId="0" applyFont="1" applyBorder="1" applyAlignment="1">
      <alignment horizontal="center" vertical="top" wrapText="1"/>
    </xf>
    <xf numFmtId="0" fontId="59" fillId="0" borderId="3" xfId="26" applyFont="1" applyBorder="1" applyAlignment="1">
      <alignment horizontal="center" vertical="top" wrapText="1"/>
    </xf>
    <xf numFmtId="0" fontId="59" fillId="0" borderId="11" xfId="26" applyFont="1" applyBorder="1" applyAlignment="1">
      <alignment horizontal="center" vertical="top" wrapText="1"/>
    </xf>
    <xf numFmtId="43" fontId="59" fillId="0" borderId="3" xfId="1" applyFont="1" applyFill="1" applyBorder="1" applyAlignment="1">
      <alignment horizontal="left" vertical="top" wrapText="1"/>
    </xf>
    <xf numFmtId="43" fontId="59" fillId="0" borderId="11" xfId="1" applyFont="1" applyFill="1" applyBorder="1" applyAlignment="1">
      <alignment horizontal="left" vertical="top" wrapText="1"/>
    </xf>
    <xf numFmtId="43" fontId="59" fillId="0" borderId="3" xfId="1" applyFont="1" applyFill="1" applyBorder="1" applyAlignment="1">
      <alignment horizontal="center" vertical="top" wrapText="1"/>
    </xf>
    <xf numFmtId="43" fontId="59" fillId="0" borderId="11" xfId="1" applyFont="1" applyFill="1" applyBorder="1" applyAlignment="1">
      <alignment horizontal="center" vertical="top" wrapText="1"/>
    </xf>
    <xf numFmtId="0" fontId="59" fillId="0" borderId="3" xfId="26" applyFont="1" applyBorder="1" applyAlignment="1">
      <alignment horizontal="left" vertical="top" wrapText="1"/>
    </xf>
    <xf numFmtId="0" fontId="59" fillId="0" borderId="11" xfId="26" applyFont="1" applyBorder="1" applyAlignment="1">
      <alignment horizontal="left" vertical="top" wrapText="1"/>
    </xf>
    <xf numFmtId="0" fontId="70" fillId="0" borderId="0" xfId="26" applyFont="1" applyAlignment="1">
      <alignment horizontal="center" vertical="top" wrapText="1"/>
    </xf>
    <xf numFmtId="0" fontId="70" fillId="2" borderId="2" xfId="26" applyFont="1" applyFill="1" applyBorder="1" applyAlignment="1">
      <alignment horizontal="center" vertical="top" wrapText="1"/>
    </xf>
    <xf numFmtId="0" fontId="70" fillId="2" borderId="3" xfId="26" applyFont="1" applyFill="1" applyBorder="1" applyAlignment="1">
      <alignment horizontal="center" vertical="top" wrapText="1"/>
    </xf>
    <xf numFmtId="0" fontId="70" fillId="2" borderId="4" xfId="26" applyFont="1" applyFill="1" applyBorder="1" applyAlignment="1">
      <alignment horizontal="center" vertical="top" wrapText="1"/>
    </xf>
    <xf numFmtId="0" fontId="70" fillId="2" borderId="5" xfId="26" applyFont="1" applyFill="1" applyBorder="1" applyAlignment="1">
      <alignment horizontal="center" vertical="top" wrapText="1"/>
    </xf>
    <xf numFmtId="0" fontId="70" fillId="2" borderId="7" xfId="26" applyFont="1" applyFill="1" applyBorder="1" applyAlignment="1">
      <alignment horizontal="center" vertical="top" wrapText="1"/>
    </xf>
    <xf numFmtId="0" fontId="59" fillId="0" borderId="2" xfId="26" applyFont="1" applyBorder="1" applyAlignment="1">
      <alignment horizontal="center" vertical="top" wrapText="1"/>
    </xf>
    <xf numFmtId="43" fontId="59" fillId="0" borderId="2" xfId="1" applyFont="1" applyFill="1" applyBorder="1" applyAlignment="1">
      <alignment horizontal="left" vertical="top" wrapText="1"/>
    </xf>
    <xf numFmtId="43" fontId="59" fillId="0" borderId="2" xfId="1" applyFont="1" applyFill="1" applyBorder="1" applyAlignment="1">
      <alignment horizontal="center" vertical="top" wrapText="1"/>
    </xf>
    <xf numFmtId="0" fontId="59" fillId="0" borderId="2" xfId="26" applyFont="1" applyBorder="1" applyAlignment="1">
      <alignment horizontal="left" vertical="top" wrapText="1"/>
    </xf>
    <xf numFmtId="0" fontId="11" fillId="0" borderId="1" xfId="7" applyFont="1" applyBorder="1" applyAlignment="1">
      <alignment horizontal="left" vertical="top" wrapText="1"/>
    </xf>
    <xf numFmtId="4" fontId="6" fillId="3" borderId="11" xfId="0" applyNumberFormat="1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43" fontId="6" fillId="0" borderId="11" xfId="1" applyFont="1" applyBorder="1" applyAlignment="1">
      <alignment horizontal="left" vertical="top" wrapText="1"/>
    </xf>
    <xf numFmtId="43" fontId="6" fillId="0" borderId="4" xfId="1" applyFont="1" applyBorder="1" applyAlignment="1">
      <alignment horizontal="left" vertical="top" wrapText="1"/>
    </xf>
    <xf numFmtId="0" fontId="7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51" fillId="2" borderId="11" xfId="0" applyFont="1" applyFill="1" applyBorder="1" applyAlignment="1">
      <alignment horizontal="center" vertical="top" wrapText="1"/>
    </xf>
    <xf numFmtId="0" fontId="6" fillId="0" borderId="0" xfId="4" applyFont="1" applyAlignment="1">
      <alignment horizontal="center" vertical="top" wrapText="1"/>
    </xf>
    <xf numFmtId="0" fontId="8" fillId="0" borderId="0" xfId="4" applyFont="1" applyAlignment="1">
      <alignment horizontal="center" vertical="top" wrapText="1"/>
    </xf>
    <xf numFmtId="15" fontId="78" fillId="0" borderId="0" xfId="4" applyNumberFormat="1" applyFont="1" applyFill="1" applyBorder="1" applyAlignment="1">
      <alignment horizontal="center" vertical="top" wrapText="1"/>
    </xf>
    <xf numFmtId="15" fontId="6" fillId="0" borderId="0" xfId="4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 vertical="top" wrapText="1"/>
    </xf>
    <xf numFmtId="0" fontId="14" fillId="3" borderId="6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horizontal="center" vertical="top" wrapText="1"/>
    </xf>
    <xf numFmtId="0" fontId="68" fillId="0" borderId="0" xfId="0" applyFont="1" applyBorder="1" applyAlignment="1">
      <alignment horizontal="center" vertical="top" wrapText="1"/>
    </xf>
    <xf numFmtId="0" fontId="75" fillId="0" borderId="41" xfId="0" applyFont="1" applyBorder="1" applyAlignment="1">
      <alignment horizontal="center" vertical="top" wrapText="1"/>
    </xf>
    <xf numFmtId="0" fontId="8" fillId="0" borderId="41" xfId="0" applyFont="1" applyBorder="1" applyAlignment="1">
      <alignment horizontal="center" vertical="top" wrapText="1"/>
    </xf>
    <xf numFmtId="0" fontId="69" fillId="2" borderId="4" xfId="0" applyFont="1" applyFill="1" applyBorder="1" applyAlignment="1">
      <alignment horizontal="center" vertical="top" wrapText="1"/>
    </xf>
    <xf numFmtId="0" fontId="69" fillId="2" borderId="2" xfId="0" applyFont="1" applyFill="1" applyBorder="1" applyAlignment="1">
      <alignment horizontal="center" vertical="top" wrapText="1"/>
    </xf>
    <xf numFmtId="0" fontId="7" fillId="0" borderId="0" xfId="4" applyFont="1" applyAlignment="1">
      <alignment horizontal="center" vertical="top" wrapText="1"/>
    </xf>
    <xf numFmtId="0" fontId="11" fillId="0" borderId="0" xfId="4" applyFont="1" applyAlignment="1">
      <alignment horizontal="center" vertical="top" wrapText="1"/>
    </xf>
    <xf numFmtId="15" fontId="29" fillId="0" borderId="0" xfId="4" applyNumberFormat="1" applyFont="1" applyAlignment="1">
      <alignment horizontal="center" vertical="top" wrapText="1"/>
    </xf>
    <xf numFmtId="15" fontId="7" fillId="0" borderId="0" xfId="4" applyNumberFormat="1" applyFont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84" fillId="0" borderId="0" xfId="0" applyFont="1" applyFill="1" applyBorder="1" applyAlignment="1">
      <alignment horizontal="center" vertical="top" wrapText="1"/>
    </xf>
    <xf numFmtId="0" fontId="85" fillId="0" borderId="0" xfId="0" applyFont="1" applyFill="1" applyBorder="1" applyAlignment="1">
      <alignment horizontal="center" vertical="top" wrapText="1"/>
    </xf>
    <xf numFmtId="0" fontId="88" fillId="3" borderId="2" xfId="0" applyFont="1" applyFill="1" applyBorder="1" applyAlignment="1">
      <alignment horizontal="center" vertical="top" wrapText="1"/>
    </xf>
    <xf numFmtId="0" fontId="88" fillId="3" borderId="3" xfId="0" applyFont="1" applyFill="1" applyBorder="1" applyAlignment="1">
      <alignment horizontal="center" vertical="top" wrapText="1"/>
    </xf>
    <xf numFmtId="0" fontId="88" fillId="3" borderId="4" xfId="0" applyFont="1" applyFill="1" applyBorder="1" applyAlignment="1">
      <alignment horizontal="center" vertical="top" wrapText="1"/>
    </xf>
    <xf numFmtId="0" fontId="88" fillId="0" borderId="2" xfId="0" applyFont="1" applyFill="1" applyBorder="1" applyAlignment="1">
      <alignment horizontal="center" vertical="top" wrapText="1"/>
    </xf>
    <xf numFmtId="3" fontId="11" fillId="13" borderId="42" xfId="0" applyNumberFormat="1" applyFont="1" applyFill="1" applyBorder="1" applyAlignment="1">
      <alignment horizontal="center" vertical="top" wrapText="1"/>
    </xf>
    <xf numFmtId="3" fontId="11" fillId="13" borderId="48" xfId="0" applyNumberFormat="1" applyFont="1" applyFill="1" applyBorder="1" applyAlignment="1">
      <alignment horizontal="center" vertical="top" wrapText="1"/>
    </xf>
    <xf numFmtId="3" fontId="11" fillId="13" borderId="53" xfId="0" applyNumberFormat="1" applyFont="1" applyFill="1" applyBorder="1" applyAlignment="1">
      <alignment horizontal="center" vertical="top" wrapText="1"/>
    </xf>
    <xf numFmtId="0" fontId="11" fillId="13" borderId="43" xfId="0" applyFont="1" applyFill="1" applyBorder="1" applyAlignment="1">
      <alignment horizontal="center" vertical="top" wrapText="1"/>
    </xf>
    <xf numFmtId="0" fontId="11" fillId="13" borderId="44" xfId="0" applyFont="1" applyFill="1" applyBorder="1" applyAlignment="1">
      <alignment horizontal="center" vertical="top" wrapText="1"/>
    </xf>
    <xf numFmtId="0" fontId="11" fillId="13" borderId="49" xfId="0" applyFont="1" applyFill="1" applyBorder="1" applyAlignment="1">
      <alignment horizontal="center" vertical="top" wrapText="1"/>
    </xf>
    <xf numFmtId="0" fontId="11" fillId="13" borderId="54" xfId="0" applyFont="1" applyFill="1" applyBorder="1" applyAlignment="1">
      <alignment horizontal="center" vertical="top" wrapText="1"/>
    </xf>
    <xf numFmtId="0" fontId="11" fillId="13" borderId="45" xfId="0" applyFont="1" applyFill="1" applyBorder="1" applyAlignment="1">
      <alignment horizontal="center" vertical="top" wrapText="1"/>
    </xf>
    <xf numFmtId="0" fontId="11" fillId="13" borderId="46" xfId="0" applyFont="1" applyFill="1" applyBorder="1" applyAlignment="1">
      <alignment horizontal="center" vertical="top" wrapText="1"/>
    </xf>
    <xf numFmtId="0" fontId="11" fillId="13" borderId="50" xfId="0" applyFont="1" applyFill="1" applyBorder="1" applyAlignment="1">
      <alignment horizontal="center" vertical="top" wrapText="1"/>
    </xf>
    <xf numFmtId="0" fontId="11" fillId="13" borderId="51" xfId="0" applyFont="1" applyFill="1" applyBorder="1" applyAlignment="1">
      <alignment horizontal="center" vertical="top" wrapText="1"/>
    </xf>
    <xf numFmtId="0" fontId="89" fillId="0" borderId="0" xfId="26" applyFont="1" applyBorder="1" applyAlignment="1">
      <alignment horizontal="center" vertical="top" wrapText="1"/>
    </xf>
    <xf numFmtId="0" fontId="89" fillId="2" borderId="2" xfId="26" applyFont="1" applyFill="1" applyBorder="1" applyAlignment="1">
      <alignment horizontal="center" vertical="top" wrapText="1"/>
    </xf>
    <xf numFmtId="0" fontId="89" fillId="2" borderId="3" xfId="26" applyFont="1" applyFill="1" applyBorder="1" applyAlignment="1">
      <alignment horizontal="center" vertical="top" wrapText="1"/>
    </xf>
    <xf numFmtId="0" fontId="89" fillId="2" borderId="4" xfId="26" applyFont="1" applyFill="1" applyBorder="1" applyAlignment="1">
      <alignment horizontal="center" vertical="top" wrapText="1"/>
    </xf>
    <xf numFmtId="3" fontId="11" fillId="0" borderId="15" xfId="0" applyNumberFormat="1" applyFont="1" applyBorder="1" applyAlignment="1">
      <alignment horizontal="right" vertical="top" wrapText="1"/>
    </xf>
    <xf numFmtId="3" fontId="11" fillId="0" borderId="17" xfId="0" applyNumberFormat="1" applyFont="1" applyBorder="1" applyAlignment="1">
      <alignment horizontal="right" vertical="top" wrapText="1"/>
    </xf>
    <xf numFmtId="3" fontId="11" fillId="0" borderId="5" xfId="0" applyNumberFormat="1" applyFont="1" applyBorder="1" applyAlignment="1">
      <alignment horizontal="center" vertical="top" wrapText="1"/>
    </xf>
    <xf numFmtId="3" fontId="11" fillId="0" borderId="7" xfId="0" applyNumberFormat="1" applyFont="1" applyBorder="1" applyAlignment="1">
      <alignment horizontal="center" vertical="top" wrapText="1"/>
    </xf>
    <xf numFmtId="3" fontId="11" fillId="15" borderId="42" xfId="0" applyNumberFormat="1" applyFont="1" applyFill="1" applyBorder="1" applyAlignment="1">
      <alignment horizontal="center" vertical="top" wrapText="1"/>
    </xf>
    <xf numFmtId="3" fontId="11" fillId="15" borderId="48" xfId="0" applyNumberFormat="1" applyFont="1" applyFill="1" applyBorder="1" applyAlignment="1">
      <alignment horizontal="center" vertical="top" wrapText="1"/>
    </xf>
    <xf numFmtId="3" fontId="11" fillId="15" borderId="59" xfId="0" applyNumberFormat="1" applyFont="1" applyFill="1" applyBorder="1" applyAlignment="1">
      <alignment horizontal="center" vertical="top" wrapText="1"/>
    </xf>
    <xf numFmtId="0" fontId="11" fillId="15" borderId="43" xfId="0" applyFont="1" applyFill="1" applyBorder="1" applyAlignment="1">
      <alignment horizontal="center" vertical="top" wrapText="1"/>
    </xf>
    <xf numFmtId="0" fontId="11" fillId="15" borderId="44" xfId="0" applyFont="1" applyFill="1" applyBorder="1" applyAlignment="1">
      <alignment horizontal="center" vertical="top" wrapText="1"/>
    </xf>
    <xf numFmtId="0" fontId="11" fillId="15" borderId="49" xfId="0" applyFont="1" applyFill="1" applyBorder="1" applyAlignment="1">
      <alignment horizontal="center" vertical="top" wrapText="1"/>
    </xf>
    <xf numFmtId="0" fontId="11" fillId="15" borderId="54" xfId="0" applyFont="1" applyFill="1" applyBorder="1" applyAlignment="1">
      <alignment horizontal="center" vertical="top" wrapText="1"/>
    </xf>
    <xf numFmtId="0" fontId="11" fillId="15" borderId="45" xfId="0" applyFont="1" applyFill="1" applyBorder="1" applyAlignment="1">
      <alignment horizontal="center" vertical="top" wrapText="1"/>
    </xf>
    <xf numFmtId="0" fontId="11" fillId="15" borderId="46" xfId="0" applyFont="1" applyFill="1" applyBorder="1" applyAlignment="1">
      <alignment horizontal="center" vertical="top" wrapText="1"/>
    </xf>
    <xf numFmtId="0" fontId="11" fillId="15" borderId="50" xfId="0" applyFont="1" applyFill="1" applyBorder="1" applyAlignment="1">
      <alignment horizontal="center" vertical="top" wrapText="1"/>
    </xf>
    <xf numFmtId="0" fontId="11" fillId="15" borderId="51" xfId="0" applyFont="1" applyFill="1" applyBorder="1" applyAlignment="1">
      <alignment horizontal="center" vertical="top" wrapText="1"/>
    </xf>
    <xf numFmtId="3" fontId="11" fillId="14" borderId="42" xfId="0" applyNumberFormat="1" applyFont="1" applyFill="1" applyBorder="1" applyAlignment="1">
      <alignment horizontal="center" vertical="top" wrapText="1"/>
    </xf>
    <xf numFmtId="3" fontId="11" fillId="14" borderId="48" xfId="0" applyNumberFormat="1" applyFont="1" applyFill="1" applyBorder="1" applyAlignment="1">
      <alignment horizontal="center" vertical="top" wrapText="1"/>
    </xf>
    <xf numFmtId="3" fontId="11" fillId="14" borderId="59" xfId="0" applyNumberFormat="1" applyFont="1" applyFill="1" applyBorder="1" applyAlignment="1">
      <alignment horizontal="center" vertical="top" wrapText="1"/>
    </xf>
    <xf numFmtId="0" fontId="11" fillId="14" borderId="43" xfId="0" applyFont="1" applyFill="1" applyBorder="1" applyAlignment="1">
      <alignment horizontal="center" vertical="top" wrapText="1"/>
    </xf>
    <xf numFmtId="0" fontId="11" fillId="14" borderId="44" xfId="0" applyFont="1" applyFill="1" applyBorder="1" applyAlignment="1">
      <alignment horizontal="center" vertical="top" wrapText="1"/>
    </xf>
    <xf numFmtId="0" fontId="11" fillId="14" borderId="49" xfId="0" applyFont="1" applyFill="1" applyBorder="1" applyAlignment="1">
      <alignment horizontal="center" vertical="top" wrapText="1"/>
    </xf>
    <xf numFmtId="0" fontId="11" fillId="14" borderId="54" xfId="0" applyFont="1" applyFill="1" applyBorder="1" applyAlignment="1">
      <alignment horizontal="center" vertical="top" wrapText="1"/>
    </xf>
    <xf numFmtId="0" fontId="11" fillId="14" borderId="45" xfId="0" applyFont="1" applyFill="1" applyBorder="1" applyAlignment="1">
      <alignment horizontal="center" vertical="top" wrapText="1"/>
    </xf>
    <xf numFmtId="0" fontId="11" fillId="14" borderId="46" xfId="0" applyFont="1" applyFill="1" applyBorder="1" applyAlignment="1">
      <alignment horizontal="center" vertical="top" wrapText="1"/>
    </xf>
    <xf numFmtId="0" fontId="11" fillId="14" borderId="50" xfId="0" applyFont="1" applyFill="1" applyBorder="1" applyAlignment="1">
      <alignment horizontal="center" vertical="top" wrapText="1"/>
    </xf>
    <xf numFmtId="0" fontId="11" fillId="14" borderId="51" xfId="0" applyFont="1" applyFill="1" applyBorder="1" applyAlignment="1">
      <alignment horizontal="center" vertical="top" wrapText="1"/>
    </xf>
    <xf numFmtId="4" fontId="25" fillId="0" borderId="0" xfId="0" applyNumberFormat="1" applyFont="1" applyAlignment="1">
      <alignment horizontal="center" vertical="top" wrapText="1"/>
    </xf>
    <xf numFmtId="0" fontId="92" fillId="0" borderId="0" xfId="0" applyFont="1" applyAlignment="1">
      <alignment horizontal="right" vertical="top" wrapText="1"/>
    </xf>
    <xf numFmtId="0" fontId="92" fillId="0" borderId="0" xfId="0" applyFont="1" applyAlignment="1">
      <alignment horizontal="center" vertical="top" wrapText="1"/>
    </xf>
    <xf numFmtId="0" fontId="25" fillId="0" borderId="0" xfId="0" applyFont="1" applyAlignment="1">
      <alignment vertical="top"/>
    </xf>
    <xf numFmtId="0" fontId="92" fillId="9" borderId="75" xfId="0" applyFont="1" applyFill="1" applyBorder="1" applyAlignment="1">
      <alignment horizontal="center" vertical="top" wrapText="1"/>
    </xf>
    <xf numFmtId="0" fontId="92" fillId="9" borderId="76" xfId="0" applyFont="1" applyFill="1" applyBorder="1" applyAlignment="1">
      <alignment horizontal="center" vertical="top" wrapText="1"/>
    </xf>
    <xf numFmtId="4" fontId="92" fillId="9" borderId="76" xfId="0" applyNumberFormat="1" applyFont="1" applyFill="1" applyBorder="1" applyAlignment="1">
      <alignment horizontal="center" vertical="top" wrapText="1"/>
    </xf>
    <xf numFmtId="0" fontId="92" fillId="9" borderId="77" xfId="0" applyFont="1" applyFill="1" applyBorder="1" applyAlignment="1">
      <alignment horizontal="center" vertical="top" wrapText="1"/>
    </xf>
    <xf numFmtId="0" fontId="8" fillId="0" borderId="78" xfId="0" applyFont="1" applyBorder="1" applyAlignment="1">
      <alignment vertical="top"/>
    </xf>
    <xf numFmtId="0" fontId="92" fillId="9" borderId="79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vertical="top"/>
    </xf>
    <xf numFmtId="0" fontId="8" fillId="0" borderId="80" xfId="0" applyFont="1" applyBorder="1" applyAlignment="1">
      <alignment horizontal="center" vertical="top"/>
    </xf>
    <xf numFmtId="0" fontId="8" fillId="0" borderId="81" xfId="0" applyFont="1" applyBorder="1" applyAlignment="1">
      <alignment vertical="top"/>
    </xf>
    <xf numFmtId="0" fontId="92" fillId="9" borderId="82" xfId="0" applyFont="1" applyFill="1" applyBorder="1" applyAlignment="1">
      <alignment horizontal="center" vertical="top" wrapText="1"/>
    </xf>
    <xf numFmtId="0" fontId="8" fillId="0" borderId="81" xfId="0" applyFont="1" applyBorder="1" applyAlignment="1">
      <alignment horizontal="center" vertical="top"/>
    </xf>
    <xf numFmtId="0" fontId="92" fillId="9" borderId="8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vertical="top" wrapText="1"/>
    </xf>
    <xf numFmtId="4" fontId="8" fillId="0" borderId="3" xfId="0" applyNumberFormat="1" applyFont="1" applyFill="1" applyBorder="1" applyAlignment="1">
      <alignment vertical="top"/>
    </xf>
    <xf numFmtId="0" fontId="25" fillId="0" borderId="3" xfId="0" applyFont="1" applyFill="1" applyBorder="1" applyAlignment="1">
      <alignment horizontal="left" vertical="top" wrapText="1"/>
    </xf>
    <xf numFmtId="4" fontId="25" fillId="0" borderId="3" xfId="0" applyNumberFormat="1" applyFont="1" applyFill="1" applyBorder="1" applyAlignment="1">
      <alignment horizontal="right" vertical="top" wrapText="1"/>
    </xf>
    <xf numFmtId="0" fontId="25" fillId="0" borderId="3" xfId="0" applyFont="1" applyFill="1" applyBorder="1" applyAlignment="1">
      <alignment horizontal="center" vertical="top" wrapText="1"/>
    </xf>
    <xf numFmtId="196" fontId="6" fillId="0" borderId="3" xfId="0" applyNumberFormat="1" applyFont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/>
    </xf>
    <xf numFmtId="0" fontId="8" fillId="0" borderId="11" xfId="0" applyFont="1" applyFill="1" applyBorder="1" applyAlignment="1">
      <alignment vertical="top"/>
    </xf>
    <xf numFmtId="0" fontId="25" fillId="0" borderId="11" xfId="0" applyFont="1" applyFill="1" applyBorder="1" applyAlignment="1">
      <alignment horizontal="left" vertical="top" wrapText="1"/>
    </xf>
    <xf numFmtId="4" fontId="25" fillId="0" borderId="11" xfId="0" applyNumberFormat="1" applyFont="1" applyFill="1" applyBorder="1" applyAlignment="1">
      <alignment horizontal="right" vertical="top" wrapText="1"/>
    </xf>
    <xf numFmtId="0" fontId="92" fillId="0" borderId="1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vertical="top"/>
    </xf>
    <xf numFmtId="0" fontId="25" fillId="0" borderId="4" xfId="0" applyFont="1" applyFill="1" applyBorder="1" applyAlignment="1">
      <alignment horizontal="left" vertical="top" wrapText="1"/>
    </xf>
    <xf numFmtId="4" fontId="25" fillId="0" borderId="4" xfId="0" applyNumberFormat="1" applyFont="1" applyFill="1" applyBorder="1" applyAlignment="1">
      <alignment horizontal="right" vertical="top" wrapText="1"/>
    </xf>
    <xf numFmtId="0" fontId="92" fillId="0" borderId="4" xfId="0" applyFont="1" applyFill="1" applyBorder="1" applyAlignment="1">
      <alignment horizontal="center" vertical="top" wrapText="1"/>
    </xf>
    <xf numFmtId="0" fontId="36" fillId="8" borderId="4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top"/>
    </xf>
    <xf numFmtId="4" fontId="8" fillId="0" borderId="2" xfId="0" applyNumberFormat="1" applyFont="1" applyFill="1" applyBorder="1" applyAlignment="1">
      <alignment vertical="top"/>
    </xf>
    <xf numFmtId="0" fontId="25" fillId="0" borderId="2" xfId="0" applyFont="1" applyFill="1" applyBorder="1" applyAlignment="1">
      <alignment horizontal="left" vertical="top" wrapText="1"/>
    </xf>
    <xf numFmtId="4" fontId="25" fillId="0" borderId="2" xfId="0" applyNumberFormat="1" applyFont="1" applyFill="1" applyBorder="1" applyAlignment="1">
      <alignment horizontal="right" vertical="top" wrapText="1"/>
    </xf>
    <xf numFmtId="0" fontId="25" fillId="0" borderId="2" xfId="0" applyFont="1" applyFill="1" applyBorder="1" applyAlignment="1">
      <alignment horizontal="center" vertical="top" wrapText="1"/>
    </xf>
    <xf numFmtId="196" fontId="6" fillId="0" borderId="2" xfId="0" applyNumberFormat="1" applyFont="1" applyBorder="1" applyAlignment="1">
      <alignment horizontal="center" vertical="top" wrapText="1"/>
    </xf>
    <xf numFmtId="0" fontId="6" fillId="0" borderId="75" xfId="0" applyFont="1" applyBorder="1" applyAlignment="1">
      <alignment horizontal="center" vertical="top" wrapText="1"/>
    </xf>
    <xf numFmtId="0" fontId="6" fillId="0" borderId="76" xfId="0" applyFont="1" applyBorder="1" applyAlignment="1">
      <alignment horizontal="left" vertical="top" wrapText="1"/>
    </xf>
    <xf numFmtId="4" fontId="6" fillId="0" borderId="76" xfId="0" applyNumberFormat="1" applyFont="1" applyBorder="1" applyAlignment="1">
      <alignment vertical="top" wrapText="1"/>
    </xf>
    <xf numFmtId="4" fontId="6" fillId="0" borderId="79" xfId="0" applyNumberFormat="1" applyFont="1" applyBorder="1" applyAlignment="1">
      <alignment vertical="top" wrapText="1"/>
    </xf>
    <xf numFmtId="0" fontId="6" fillId="0" borderId="84" xfId="0" applyFont="1" applyBorder="1" applyAlignment="1">
      <alignment vertical="top" wrapText="1"/>
    </xf>
    <xf numFmtId="0" fontId="6" fillId="0" borderId="76" xfId="0" applyFont="1" applyBorder="1" applyAlignment="1">
      <alignment horizontal="center" vertical="top" wrapText="1"/>
    </xf>
    <xf numFmtId="0" fontId="6" fillId="0" borderId="76" xfId="0" applyFont="1" applyBorder="1" applyAlignment="1">
      <alignment horizontal="center" vertical="top" wrapText="1"/>
    </xf>
    <xf numFmtId="0" fontId="6" fillId="0" borderId="8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left" vertical="top" wrapText="1"/>
    </xf>
    <xf numFmtId="4" fontId="6" fillId="0" borderId="24" xfId="0" applyNumberFormat="1" applyFont="1" applyBorder="1" applyAlignment="1">
      <alignment vertical="top" wrapText="1"/>
    </xf>
    <xf numFmtId="4" fontId="6" fillId="0" borderId="86" xfId="0" applyNumberFormat="1" applyFont="1" applyBorder="1" applyAlignment="1">
      <alignment vertical="top" wrapText="1"/>
    </xf>
    <xf numFmtId="4" fontId="6" fillId="0" borderId="11" xfId="0" applyNumberFormat="1" applyFont="1" applyBorder="1" applyAlignment="1">
      <alignment vertical="top" wrapText="1"/>
    </xf>
    <xf numFmtId="0" fontId="6" fillId="0" borderId="66" xfId="0" applyFont="1" applyBorder="1" applyAlignment="1">
      <alignment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196" fontId="6" fillId="0" borderId="67" xfId="0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vertical="top" wrapText="1"/>
    </xf>
    <xf numFmtId="14" fontId="6" fillId="0" borderId="11" xfId="0" applyNumberFormat="1" applyFont="1" applyBorder="1" applyAlignment="1">
      <alignment vertical="top" wrapText="1"/>
    </xf>
    <xf numFmtId="4" fontId="6" fillId="0" borderId="4" xfId="0" applyNumberFormat="1" applyFont="1" applyBorder="1" applyAlignment="1">
      <alignment vertical="top" wrapText="1"/>
    </xf>
    <xf numFmtId="0" fontId="6" fillId="0" borderId="87" xfId="0" applyFont="1" applyBorder="1" applyAlignment="1">
      <alignment vertical="top" wrapText="1"/>
    </xf>
    <xf numFmtId="4" fontId="6" fillId="0" borderId="81" xfId="0" applyNumberFormat="1" applyFont="1" applyBorder="1" applyAlignment="1">
      <alignment vertical="top" wrapText="1"/>
    </xf>
    <xf numFmtId="196" fontId="6" fillId="0" borderId="11" xfId="0" applyNumberFormat="1" applyFont="1" applyBorder="1" applyAlignment="1">
      <alignment horizontal="center" vertical="top" wrapText="1"/>
    </xf>
    <xf numFmtId="14" fontId="6" fillId="0" borderId="4" xfId="0" applyNumberFormat="1" applyFont="1" applyBorder="1" applyAlignment="1">
      <alignment vertical="top" wrapText="1"/>
    </xf>
    <xf numFmtId="0" fontId="25" fillId="0" borderId="3" xfId="0" applyFont="1" applyBorder="1" applyAlignment="1">
      <alignment vertical="top"/>
    </xf>
    <xf numFmtId="0" fontId="25" fillId="0" borderId="11" xfId="0" applyFont="1" applyBorder="1" applyAlignment="1">
      <alignment vertical="top"/>
    </xf>
    <xf numFmtId="4" fontId="6" fillId="0" borderId="14" xfId="0" applyNumberFormat="1" applyFont="1" applyBorder="1" applyAlignment="1">
      <alignment vertical="top" wrapText="1"/>
    </xf>
    <xf numFmtId="4" fontId="6" fillId="0" borderId="11" xfId="0" applyNumberFormat="1" applyFont="1" applyBorder="1" applyAlignment="1">
      <alignment horizontal="right" vertical="top" wrapText="1"/>
    </xf>
    <xf numFmtId="4" fontId="6" fillId="0" borderId="4" xfId="0" applyNumberFormat="1" applyFont="1" applyBorder="1" applyAlignment="1">
      <alignment horizontal="right" vertical="top" wrapText="1"/>
    </xf>
    <xf numFmtId="4" fontId="6" fillId="0" borderId="17" xfId="0" applyNumberFormat="1" applyFont="1" applyBorder="1" applyAlignment="1">
      <alignment vertical="top" wrapText="1"/>
    </xf>
    <xf numFmtId="197" fontId="93" fillId="0" borderId="23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43" fontId="6" fillId="0" borderId="0" xfId="1" applyFont="1"/>
    <xf numFmtId="0" fontId="6" fillId="0" borderId="0" xfId="0" applyFont="1"/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3" fontId="7" fillId="0" borderId="11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43" fontId="6" fillId="0" borderId="13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43" fontId="6" fillId="0" borderId="8" xfId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43" fontId="6" fillId="0" borderId="12" xfId="1" applyFont="1" applyBorder="1" applyAlignment="1">
      <alignment horizontal="center" vertical="center" wrapText="1"/>
    </xf>
    <xf numFmtId="43" fontId="6" fillId="0" borderId="1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43" fontId="6" fillId="0" borderId="0" xfId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43" fontId="6" fillId="0" borderId="8" xfId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43" fontId="6" fillId="0" borderId="0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3" fontId="6" fillId="0" borderId="15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43" fontId="7" fillId="0" borderId="25" xfId="1" applyFont="1" applyBorder="1"/>
    <xf numFmtId="43" fontId="7" fillId="0" borderId="0" xfId="1" applyFont="1"/>
    <xf numFmtId="0" fontId="7" fillId="0" borderId="0" xfId="0" applyFont="1"/>
    <xf numFmtId="49" fontId="7" fillId="0" borderId="0" xfId="0" applyNumberFormat="1" applyFont="1"/>
    <xf numFmtId="0" fontId="7" fillId="0" borderId="0" xfId="0" applyFont="1" applyAlignment="1">
      <alignment wrapText="1"/>
    </xf>
  </cellXfs>
  <cellStyles count="32">
    <cellStyle name="Comma" xfId="1" builtinId="3"/>
    <cellStyle name="Comma 10 2" xfId="24" xr:uid="{FF6CBADC-AEC0-44B9-B2FD-18671090B287}"/>
    <cellStyle name="Comma 12" xfId="10" xr:uid="{7002A05B-BC05-41DE-8E0C-9C9B7C758725}"/>
    <cellStyle name="Comma 14" xfId="16" xr:uid="{4BD73F4F-8E94-4B1C-8C00-F8B17C6F6558}"/>
    <cellStyle name="Comma 15" xfId="12" xr:uid="{60102BF4-0B30-4735-89DF-927789BE1A51}"/>
    <cellStyle name="Comma 16" xfId="13" xr:uid="{3256DB89-F7B7-4A2B-A43D-595A820D262C}"/>
    <cellStyle name="Comma 19" xfId="15" xr:uid="{8D5C1F69-7F93-4DF8-81F8-48B9E5242754}"/>
    <cellStyle name="Comma 2" xfId="5" xr:uid="{8DF42BA7-9430-44F4-9E40-31C53A341C20}"/>
    <cellStyle name="Comma 2 10 2 2" xfId="11" xr:uid="{7E753AFA-36CB-48E3-AA91-59AC1573B290}"/>
    <cellStyle name="Comma 2 2" xfId="31" xr:uid="{9AB93E9A-2573-4D0D-AEEE-28D3558923E1}"/>
    <cellStyle name="Comma 2 2 3" xfId="18" xr:uid="{6928D798-CBE8-46CB-A178-807F259549A7}"/>
    <cellStyle name="Comma 3" xfId="8" xr:uid="{37ED02E0-11BB-475D-BA9B-55B2AF185B6B}"/>
    <cellStyle name="Comma 3 2" xfId="27" xr:uid="{96DBE6E9-3E71-44DC-9A89-6BF475DCE0D9}"/>
    <cellStyle name="Comma 3 2 2" xfId="20" xr:uid="{AEB050CE-CE32-470E-965B-A1FB3D1280CB}"/>
    <cellStyle name="Comma 3 2 2 2 3 2" xfId="25" xr:uid="{5557BB77-1A75-4440-85BC-C77C1C83CECB}"/>
    <cellStyle name="Comma 4" xfId="17" xr:uid="{0DEE7EEB-D4AF-4B1E-8631-59D293CD8BD8}"/>
    <cellStyle name="Comma 4 3 2" xfId="6" xr:uid="{7FEC67DF-0B9C-49EA-9121-F0E690D4D685}"/>
    <cellStyle name="Normal" xfId="0" builtinId="0"/>
    <cellStyle name="Normal 16 3" xfId="19" xr:uid="{C404D139-A539-4478-8603-A0D7196AD037}"/>
    <cellStyle name="Normal 2" xfId="2" xr:uid="{4FA1C6EA-014A-4394-8BD0-9559535EAA23}"/>
    <cellStyle name="Normal 2 6" xfId="30" xr:uid="{79EC8183-CC38-487B-8731-7C92B66FA357}"/>
    <cellStyle name="Normal 3" xfId="7" xr:uid="{993F0260-4892-4440-965B-B8BE7243596B}"/>
    <cellStyle name="Normal 4" xfId="26" xr:uid="{F7E205C3-867D-440E-80E7-082D17BE018D}"/>
    <cellStyle name="Normal 6" xfId="28" xr:uid="{6356B307-5595-4C0B-A3B6-9A263123FBEF}"/>
    <cellStyle name="Normal_จัดซื้อ ธค.54" xfId="4" xr:uid="{4A19B0F0-7456-4A39-903C-E10293F05414}"/>
    <cellStyle name="เครื่องหมายจุลภาค 2" xfId="29" xr:uid="{DC21FA31-7064-465C-9CA4-A2E55EB0BBD1}"/>
    <cellStyle name="เครื่องหมายจุลภาค 2 2" xfId="22" xr:uid="{FDB3DC25-0215-4B6F-B397-87FD5323B87A}"/>
    <cellStyle name="เครื่องหมายจุลภาค_Sheet1" xfId="9" xr:uid="{CEAE575A-A5AF-43A7-AF70-02CE960CB43B}"/>
    <cellStyle name="ปกติ 2" xfId="14" xr:uid="{228D2958-56B2-47B7-B96C-1CFB421D416B}"/>
    <cellStyle name="ปกติ 2 2" xfId="21" xr:uid="{BFEC91C5-789D-4D61-A38B-E506E8EFFD17}"/>
    <cellStyle name="ปกติ 3" xfId="23" xr:uid="{6582D309-845C-4758-82CB-39C6297F3BB0}"/>
    <cellStyle name="ปกติ_สขร.55" xfId="3" xr:uid="{1972DD27-4560-4ADB-A964-C13B534BC8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7</xdr:row>
      <xdr:rowOff>19050</xdr:rowOff>
    </xdr:from>
    <xdr:to>
      <xdr:col>9</xdr:col>
      <xdr:colOff>38100</xdr:colOff>
      <xdr:row>10</xdr:row>
      <xdr:rowOff>209550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5860508-115B-4CE4-80EA-7F70E76A6861}"/>
            </a:ext>
          </a:extLst>
        </xdr:cNvPr>
        <xdr:cNvSpPr txBox="1"/>
      </xdr:nvSpPr>
      <xdr:spPr>
        <a:xfrm>
          <a:off x="3181350" y="2152650"/>
          <a:ext cx="8886825" cy="9906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  <xdr:oneCellAnchor>
    <xdr:from>
      <xdr:col>10</xdr:col>
      <xdr:colOff>604044</xdr:colOff>
      <xdr:row>221</xdr:row>
      <xdr:rowOff>91281</xdr:rowOff>
    </xdr:from>
    <xdr:ext cx="1358900" cy="42862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BF2D323-A1FF-4FF9-9804-74DCC82DA414}"/>
            </a:ext>
          </a:extLst>
        </xdr:cNvPr>
        <xdr:cNvSpPr txBox="1"/>
      </xdr:nvSpPr>
      <xdr:spPr>
        <a:xfrm>
          <a:off x="12881769" y="357981"/>
          <a:ext cx="1358900" cy="4286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endParaRPr lang="th-TH" sz="2000">
            <a:latin typeface="TH SarabunPSK" pitchFamily="34" charset="-34"/>
            <a:cs typeface="TH SarabunPSK" pitchFamily="34" charset="-34"/>
          </a:endParaRPr>
        </a:p>
      </xdr:txBody>
    </xdr:sp>
    <xdr:clientData/>
  </xdr:oneCellAnchor>
  <xdr:twoCellAnchor>
    <xdr:from>
      <xdr:col>10</xdr:col>
      <xdr:colOff>1076325</xdr:colOff>
      <xdr:row>603</xdr:row>
      <xdr:rowOff>19050</xdr:rowOff>
    </xdr:from>
    <xdr:to>
      <xdr:col>10</xdr:col>
      <xdr:colOff>1762125</xdr:colOff>
      <xdr:row>603</xdr:row>
      <xdr:rowOff>238125</xdr:rowOff>
    </xdr:to>
    <xdr:sp macro="" textlink="">
      <xdr:nvSpPr>
        <xdr:cNvPr id="4" name="Rectangle 11">
          <a:extLst>
            <a:ext uri="{FF2B5EF4-FFF2-40B4-BE49-F238E27FC236}">
              <a16:creationId xmlns:a16="http://schemas.microsoft.com/office/drawing/2014/main" id="{D85FEBB9-AD8B-49B3-8D78-1E2EBC1AD29E}"/>
            </a:ext>
          </a:extLst>
        </xdr:cNvPr>
        <xdr:cNvSpPr>
          <a:spLocks noChangeArrowheads="1"/>
        </xdr:cNvSpPr>
      </xdr:nvSpPr>
      <xdr:spPr bwMode="auto">
        <a:xfrm>
          <a:off x="12134850" y="19050"/>
          <a:ext cx="6381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47625</xdr:colOff>
      <xdr:row>1060</xdr:row>
      <xdr:rowOff>41275</xdr:rowOff>
    </xdr:from>
    <xdr:to>
      <xdr:col>11</xdr:col>
      <xdr:colOff>0</xdr:colOff>
      <xdr:row>1061</xdr:row>
      <xdr:rowOff>260196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F090F28-0562-4E40-95D4-F2FADDF4A321}"/>
            </a:ext>
          </a:extLst>
        </xdr:cNvPr>
        <xdr:cNvSpPr/>
      </xdr:nvSpPr>
      <xdr:spPr>
        <a:xfrm>
          <a:off x="16468725" y="41275"/>
          <a:ext cx="3200400" cy="4856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47625</xdr:colOff>
      <xdr:row>1060</xdr:row>
      <xdr:rowOff>41275</xdr:rowOff>
    </xdr:from>
    <xdr:to>
      <xdr:col>11</xdr:col>
      <xdr:colOff>0</xdr:colOff>
      <xdr:row>1061</xdr:row>
      <xdr:rowOff>260196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84CBECB8-57CC-4180-B311-EC45E2A9913A}"/>
            </a:ext>
          </a:extLst>
        </xdr:cNvPr>
        <xdr:cNvSpPr/>
      </xdr:nvSpPr>
      <xdr:spPr>
        <a:xfrm>
          <a:off x="16468725" y="41275"/>
          <a:ext cx="3200400" cy="4856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L1410"/>
  <sheetViews>
    <sheetView tabSelected="1" showRuler="0" view="pageBreakPreview" topLeftCell="A983" zoomScale="70" zoomScaleNormal="98" zoomScaleSheetLayoutView="70" workbookViewId="0">
      <selection activeCell="F979" sqref="F979:G980"/>
    </sheetView>
  </sheetViews>
  <sheetFormatPr defaultRowHeight="21" x14ac:dyDescent="0.2"/>
  <cols>
    <col min="1" max="1" width="10" style="52" customWidth="1"/>
    <col min="2" max="2" width="32.42578125" style="52" customWidth="1"/>
    <col min="3" max="3" width="17.7109375" style="361" customWidth="1"/>
    <col min="4" max="4" width="16.7109375" style="361" customWidth="1"/>
    <col min="5" max="5" width="16.28515625" style="52" customWidth="1"/>
    <col min="6" max="6" width="28.140625" style="371" customWidth="1"/>
    <col min="7" max="7" width="15.85546875" style="52" customWidth="1"/>
    <col min="8" max="8" width="28.7109375" style="52" customWidth="1"/>
    <col min="9" max="9" width="16.85546875" style="52" customWidth="1"/>
    <col min="10" max="10" width="16.28515625" style="52" customWidth="1"/>
    <col min="11" max="11" width="26.28515625" style="52" customWidth="1"/>
    <col min="12" max="12" width="24.7109375" style="4" customWidth="1"/>
    <col min="13" max="16384" width="9.140625" style="4"/>
  </cols>
  <sheetData>
    <row r="1" spans="1:12" x14ac:dyDescent="0.2">
      <c r="A1" s="23"/>
      <c r="B1" s="24"/>
      <c r="C1" s="26"/>
      <c r="D1" s="26"/>
      <c r="E1" s="24"/>
      <c r="F1" s="23"/>
      <c r="G1" s="358"/>
      <c r="H1" s="23"/>
      <c r="I1" s="358"/>
      <c r="J1" s="358"/>
      <c r="K1" s="1281" t="s">
        <v>0</v>
      </c>
      <c r="L1" s="1281"/>
    </row>
    <row r="2" spans="1:12" x14ac:dyDescent="0.2">
      <c r="A2" s="1101" t="s">
        <v>14</v>
      </c>
      <c r="B2" s="1101"/>
      <c r="C2" s="1101"/>
      <c r="D2" s="1101"/>
      <c r="E2" s="1101"/>
      <c r="F2" s="1101"/>
      <c r="G2" s="1101"/>
      <c r="H2" s="1101"/>
      <c r="I2" s="1101"/>
      <c r="J2" s="1101"/>
      <c r="K2" s="1101"/>
    </row>
    <row r="3" spans="1:12" x14ac:dyDescent="0.2">
      <c r="A3" s="1101" t="s">
        <v>15</v>
      </c>
      <c r="B3" s="1101"/>
      <c r="C3" s="1101"/>
      <c r="D3" s="1101"/>
      <c r="E3" s="1101"/>
      <c r="F3" s="1101"/>
      <c r="G3" s="1101"/>
      <c r="H3" s="1101"/>
      <c r="I3" s="1101"/>
      <c r="J3" s="1101"/>
      <c r="K3" s="1101"/>
    </row>
    <row r="4" spans="1:12" x14ac:dyDescent="0.2">
      <c r="A4" s="1101" t="s">
        <v>16</v>
      </c>
      <c r="B4" s="1101"/>
      <c r="C4" s="1101"/>
      <c r="D4" s="1101"/>
      <c r="E4" s="1101"/>
      <c r="F4" s="1101"/>
      <c r="G4" s="1101"/>
      <c r="H4" s="1101"/>
      <c r="I4" s="1101"/>
      <c r="J4" s="1101"/>
      <c r="K4" s="1101"/>
    </row>
    <row r="5" spans="1:12" ht="32.25" customHeight="1" x14ac:dyDescent="0.2">
      <c r="A5" s="49"/>
      <c r="B5" s="48"/>
      <c r="C5" s="336"/>
      <c r="D5" s="336"/>
      <c r="E5" s="48"/>
      <c r="F5" s="49"/>
      <c r="G5" s="360"/>
      <c r="H5" s="49"/>
      <c r="I5" s="360"/>
      <c r="J5" s="360"/>
      <c r="K5" s="48"/>
    </row>
    <row r="6" spans="1:12" ht="28.5" customHeight="1" x14ac:dyDescent="0.2">
      <c r="A6" s="1102" t="s">
        <v>1</v>
      </c>
      <c r="B6" s="1102" t="s">
        <v>2</v>
      </c>
      <c r="C6" s="1171" t="s">
        <v>3</v>
      </c>
      <c r="D6" s="1171" t="s">
        <v>4</v>
      </c>
      <c r="E6" s="1102" t="s">
        <v>5</v>
      </c>
      <c r="F6" s="1102" t="s">
        <v>6</v>
      </c>
      <c r="G6" s="1102"/>
      <c r="H6" s="1102" t="s">
        <v>7</v>
      </c>
      <c r="I6" s="1102"/>
      <c r="J6" s="1102" t="s">
        <v>8</v>
      </c>
      <c r="K6" s="1102" t="s">
        <v>9</v>
      </c>
    </row>
    <row r="7" spans="1:12" ht="42" x14ac:dyDescent="0.2">
      <c r="A7" s="1102"/>
      <c r="B7" s="1102"/>
      <c r="C7" s="1171"/>
      <c r="D7" s="1171"/>
      <c r="E7" s="1102"/>
      <c r="F7" s="278" t="s">
        <v>10</v>
      </c>
      <c r="G7" s="278" t="s">
        <v>11</v>
      </c>
      <c r="H7" s="278" t="s">
        <v>12</v>
      </c>
      <c r="I7" s="278" t="s">
        <v>13</v>
      </c>
      <c r="J7" s="1102"/>
      <c r="K7" s="1102"/>
    </row>
    <row r="8" spans="1:12" x14ac:dyDescent="0.2">
      <c r="A8" s="7"/>
      <c r="B8" s="1"/>
      <c r="C8" s="2"/>
      <c r="D8" s="2"/>
      <c r="E8" s="5"/>
      <c r="F8" s="3"/>
      <c r="G8" s="2"/>
      <c r="H8" s="3"/>
      <c r="I8" s="2"/>
      <c r="J8" s="5"/>
      <c r="K8" s="439"/>
    </row>
    <row r="9" spans="1:12" s="6" customFormat="1" x14ac:dyDescent="0.2">
      <c r="A9" s="7"/>
      <c r="B9" s="1"/>
      <c r="C9" s="2"/>
      <c r="D9" s="2"/>
      <c r="E9" s="5"/>
      <c r="F9" s="3"/>
      <c r="G9" s="2"/>
      <c r="H9" s="3"/>
      <c r="I9" s="2"/>
      <c r="J9" s="5"/>
      <c r="K9" s="439"/>
    </row>
    <row r="10" spans="1:12" s="6" customFormat="1" x14ac:dyDescent="0.2">
      <c r="A10" s="7"/>
      <c r="B10" s="1"/>
      <c r="C10" s="2"/>
      <c r="D10" s="2"/>
      <c r="E10" s="5"/>
      <c r="F10" s="3"/>
      <c r="G10" s="2"/>
      <c r="H10" s="3"/>
      <c r="I10" s="2"/>
      <c r="J10" s="5"/>
      <c r="K10" s="439"/>
    </row>
    <row r="11" spans="1:12" s="6" customFormat="1" ht="41.25" customHeight="1" x14ac:dyDescent="0.2">
      <c r="A11" s="7"/>
      <c r="B11" s="1"/>
      <c r="C11" s="2"/>
      <c r="D11" s="2"/>
      <c r="E11" s="5"/>
      <c r="F11" s="3"/>
      <c r="G11" s="2"/>
      <c r="H11" s="3"/>
      <c r="I11" s="2"/>
      <c r="J11" s="5"/>
      <c r="K11" s="439"/>
    </row>
    <row r="12" spans="1:12" ht="33" customHeight="1" x14ac:dyDescent="0.2"/>
    <row r="13" spans="1:12" x14ac:dyDescent="0.2">
      <c r="A13" s="23"/>
      <c r="B13" s="24"/>
      <c r="C13" s="23"/>
      <c r="D13" s="23"/>
      <c r="E13" s="24"/>
      <c r="F13" s="23"/>
      <c r="G13" s="358"/>
      <c r="H13" s="23"/>
      <c r="I13" s="358"/>
      <c r="J13" s="358"/>
      <c r="K13" s="1281" t="s">
        <v>0</v>
      </c>
      <c r="L13" s="1281"/>
    </row>
    <row r="14" spans="1:12" x14ac:dyDescent="0.2">
      <c r="A14" s="1101" t="s">
        <v>17</v>
      </c>
      <c r="B14" s="1101"/>
      <c r="C14" s="1101"/>
      <c r="D14" s="1101"/>
      <c r="E14" s="1101"/>
      <c r="F14" s="1101"/>
      <c r="G14" s="1101"/>
      <c r="H14" s="1101"/>
      <c r="I14" s="1101"/>
      <c r="J14" s="1101"/>
      <c r="K14" s="1101"/>
    </row>
    <row r="15" spans="1:12" x14ac:dyDescent="0.2">
      <c r="A15" s="1101" t="s">
        <v>23</v>
      </c>
      <c r="B15" s="1101"/>
      <c r="C15" s="1101"/>
      <c r="D15" s="1101"/>
      <c r="E15" s="1101"/>
      <c r="F15" s="1101"/>
      <c r="G15" s="1101"/>
      <c r="H15" s="1101"/>
      <c r="I15" s="1101"/>
      <c r="J15" s="1101"/>
      <c r="K15" s="1101"/>
    </row>
    <row r="16" spans="1:12" x14ac:dyDescent="0.2">
      <c r="A16" s="1101" t="s">
        <v>24</v>
      </c>
      <c r="B16" s="1101"/>
      <c r="C16" s="1101"/>
      <c r="D16" s="1101"/>
      <c r="E16" s="1101"/>
      <c r="F16" s="1101"/>
      <c r="G16" s="1101"/>
      <c r="H16" s="1101"/>
      <c r="I16" s="1101"/>
      <c r="J16" s="1101"/>
      <c r="K16" s="1101"/>
    </row>
    <row r="17" spans="1:12" ht="32.25" customHeight="1" x14ac:dyDescent="0.2">
      <c r="A17" s="49"/>
      <c r="B17" s="48"/>
      <c r="C17" s="49"/>
      <c r="D17" s="49"/>
      <c r="E17" s="48"/>
      <c r="F17" s="49"/>
      <c r="G17" s="360"/>
      <c r="H17" s="49"/>
      <c r="I17" s="360"/>
      <c r="J17" s="360"/>
      <c r="K17" s="48"/>
    </row>
    <row r="18" spans="1:12" ht="31.5" customHeight="1" x14ac:dyDescent="0.2">
      <c r="A18" s="1102" t="s">
        <v>1</v>
      </c>
      <c r="B18" s="1102" t="s">
        <v>2</v>
      </c>
      <c r="C18" s="1103" t="s">
        <v>3</v>
      </c>
      <c r="D18" s="1102" t="s">
        <v>4</v>
      </c>
      <c r="E18" s="1102" t="s">
        <v>5</v>
      </c>
      <c r="F18" s="1102" t="s">
        <v>6</v>
      </c>
      <c r="G18" s="1102"/>
      <c r="H18" s="1102" t="s">
        <v>7</v>
      </c>
      <c r="I18" s="1102"/>
      <c r="J18" s="1102" t="s">
        <v>8</v>
      </c>
      <c r="K18" s="1103" t="s">
        <v>9</v>
      </c>
    </row>
    <row r="19" spans="1:12" ht="52.5" customHeight="1" x14ac:dyDescent="0.2">
      <c r="A19" s="1102"/>
      <c r="B19" s="1102"/>
      <c r="C19" s="1104"/>
      <c r="D19" s="1102"/>
      <c r="E19" s="1102"/>
      <c r="F19" s="278" t="s">
        <v>10</v>
      </c>
      <c r="G19" s="278" t="s">
        <v>11</v>
      </c>
      <c r="H19" s="278" t="s">
        <v>12</v>
      </c>
      <c r="I19" s="278" t="s">
        <v>13</v>
      </c>
      <c r="J19" s="1102"/>
      <c r="K19" s="1104"/>
    </row>
    <row r="20" spans="1:12" x14ac:dyDescent="0.2">
      <c r="A20" s="50"/>
      <c r="B20" s="3"/>
      <c r="C20" s="51"/>
      <c r="D20" s="51"/>
      <c r="E20" s="5"/>
      <c r="F20" s="8"/>
      <c r="G20" s="362"/>
      <c r="H20" s="51"/>
      <c r="I20" s="51"/>
      <c r="J20" s="5"/>
      <c r="K20" s="439"/>
    </row>
    <row r="21" spans="1:12" x14ac:dyDescent="0.2">
      <c r="A21" s="50"/>
      <c r="B21" s="3"/>
      <c r="C21" s="1275" t="s">
        <v>25</v>
      </c>
      <c r="D21" s="1276"/>
      <c r="E21" s="1276"/>
      <c r="F21" s="1276"/>
      <c r="G21" s="1276"/>
      <c r="H21" s="1277"/>
      <c r="I21" s="51"/>
      <c r="J21" s="5"/>
      <c r="K21" s="439"/>
    </row>
    <row r="22" spans="1:12" x14ac:dyDescent="0.2">
      <c r="A22" s="50"/>
      <c r="B22" s="3"/>
      <c r="C22" s="51"/>
      <c r="D22" s="51"/>
      <c r="E22" s="5"/>
      <c r="F22" s="8"/>
      <c r="G22" s="362"/>
      <c r="H22" s="51"/>
      <c r="I22" s="51"/>
      <c r="J22" s="5"/>
      <c r="K22" s="439"/>
    </row>
    <row r="23" spans="1:12" x14ac:dyDescent="0.2">
      <c r="A23" s="50"/>
      <c r="B23" s="3"/>
      <c r="C23" s="51"/>
      <c r="D23" s="51"/>
      <c r="E23" s="5"/>
      <c r="F23" s="8"/>
      <c r="G23" s="362"/>
      <c r="H23" s="51"/>
      <c r="I23" s="51"/>
      <c r="J23" s="5"/>
      <c r="K23" s="439"/>
    </row>
    <row r="24" spans="1:12" x14ac:dyDescent="0.2">
      <c r="A24" s="23"/>
      <c r="B24" s="24"/>
      <c r="C24" s="363"/>
      <c r="D24" s="363"/>
      <c r="E24" s="24"/>
      <c r="F24" s="23"/>
      <c r="G24" s="358"/>
      <c r="H24" s="23"/>
      <c r="I24" s="358"/>
      <c r="J24" s="358"/>
      <c r="K24" s="1281" t="s">
        <v>0</v>
      </c>
      <c r="L24" s="1281"/>
    </row>
    <row r="25" spans="1:12" x14ac:dyDescent="0.2">
      <c r="A25" s="1084" t="s">
        <v>26</v>
      </c>
      <c r="B25" s="1084"/>
      <c r="C25" s="1084"/>
      <c r="D25" s="1084"/>
      <c r="E25" s="1084"/>
      <c r="F25" s="1084"/>
      <c r="G25" s="1084"/>
      <c r="H25" s="1084"/>
      <c r="I25" s="1084"/>
      <c r="J25" s="1084"/>
      <c r="K25" s="1084"/>
    </row>
    <row r="26" spans="1:12" x14ac:dyDescent="0.2">
      <c r="A26" s="1084" t="s">
        <v>27</v>
      </c>
      <c r="B26" s="1084"/>
      <c r="C26" s="1084"/>
      <c r="D26" s="1084"/>
      <c r="E26" s="1084"/>
      <c r="F26" s="1084"/>
      <c r="G26" s="1084"/>
      <c r="H26" s="1084"/>
      <c r="I26" s="1084"/>
      <c r="J26" s="1084"/>
      <c r="K26" s="1084"/>
    </row>
    <row r="27" spans="1:12" x14ac:dyDescent="0.2">
      <c r="A27" s="1084" t="s">
        <v>28</v>
      </c>
      <c r="B27" s="1084"/>
      <c r="C27" s="1084"/>
      <c r="D27" s="1084"/>
      <c r="E27" s="1084"/>
      <c r="F27" s="1084"/>
      <c r="G27" s="1084"/>
      <c r="H27" s="1084"/>
      <c r="I27" s="1084"/>
      <c r="J27" s="1084"/>
      <c r="K27" s="1084"/>
    </row>
    <row r="28" spans="1:12" ht="30.75" customHeight="1" x14ac:dyDescent="0.2">
      <c r="A28" s="49"/>
      <c r="B28" s="48"/>
      <c r="C28" s="365"/>
      <c r="D28" s="365"/>
      <c r="E28" s="48"/>
      <c r="F28" s="49"/>
      <c r="G28" s="360"/>
      <c r="H28" s="49"/>
      <c r="I28" s="360"/>
      <c r="J28" s="360"/>
      <c r="K28" s="48"/>
    </row>
    <row r="29" spans="1:12" ht="33.75" customHeight="1" x14ac:dyDescent="0.2">
      <c r="A29" s="1102" t="s">
        <v>29</v>
      </c>
      <c r="B29" s="1102" t="s">
        <v>2</v>
      </c>
      <c r="C29" s="1278" t="s">
        <v>3</v>
      </c>
      <c r="D29" s="1280" t="s">
        <v>4</v>
      </c>
      <c r="E29" s="1102" t="s">
        <v>5</v>
      </c>
      <c r="F29" s="1102" t="s">
        <v>6</v>
      </c>
      <c r="G29" s="1102"/>
      <c r="H29" s="1102" t="s">
        <v>7</v>
      </c>
      <c r="I29" s="1102"/>
      <c r="J29" s="1102" t="s">
        <v>8</v>
      </c>
      <c r="K29" s="1103" t="s">
        <v>30</v>
      </c>
    </row>
    <row r="30" spans="1:12" ht="47.25" customHeight="1" x14ac:dyDescent="0.2">
      <c r="A30" s="1102"/>
      <c r="B30" s="1102"/>
      <c r="C30" s="1279"/>
      <c r="D30" s="1280"/>
      <c r="E30" s="1102"/>
      <c r="F30" s="278" t="s">
        <v>10</v>
      </c>
      <c r="G30" s="278" t="s">
        <v>11</v>
      </c>
      <c r="H30" s="278" t="s">
        <v>12</v>
      </c>
      <c r="I30" s="278" t="s">
        <v>13</v>
      </c>
      <c r="J30" s="1102"/>
      <c r="K30" s="1104"/>
    </row>
    <row r="31" spans="1:12" ht="42" x14ac:dyDescent="0.2">
      <c r="A31" s="9">
        <v>1</v>
      </c>
      <c r="B31" s="3" t="s">
        <v>31</v>
      </c>
      <c r="C31" s="366">
        <v>3790</v>
      </c>
      <c r="D31" s="366">
        <v>4055.3</v>
      </c>
      <c r="E31" s="5" t="s">
        <v>32</v>
      </c>
      <c r="F31" s="10" t="s">
        <v>33</v>
      </c>
      <c r="G31" s="366">
        <v>4055.3</v>
      </c>
      <c r="H31" s="10" t="s">
        <v>33</v>
      </c>
      <c r="I31" s="366">
        <v>4055.3</v>
      </c>
      <c r="J31" s="5" t="s">
        <v>34</v>
      </c>
      <c r="K31" s="11" t="s">
        <v>165</v>
      </c>
    </row>
    <row r="32" spans="1:12" ht="33" customHeight="1" x14ac:dyDescent="0.2">
      <c r="A32" s="9"/>
      <c r="B32" s="3"/>
      <c r="C32" s="366"/>
      <c r="D32" s="366"/>
      <c r="E32" s="5"/>
      <c r="F32" s="10"/>
      <c r="G32" s="366"/>
      <c r="H32" s="10"/>
      <c r="I32" s="366"/>
      <c r="J32" s="5"/>
      <c r="K32" s="11"/>
    </row>
    <row r="33" spans="1:12" x14ac:dyDescent="0.2">
      <c r="C33" s="367"/>
      <c r="D33" s="367"/>
    </row>
    <row r="34" spans="1:12" x14ac:dyDescent="0.2">
      <c r="A34" s="53"/>
      <c r="B34" s="53"/>
      <c r="C34" s="368"/>
      <c r="D34" s="368"/>
      <c r="E34" s="53"/>
      <c r="F34" s="54"/>
      <c r="G34" s="369"/>
      <c r="H34" s="53"/>
      <c r="I34" s="370">
        <f>SUM(I31:I33)</f>
        <v>4055.3</v>
      </c>
      <c r="J34" s="53"/>
      <c r="K34" s="53"/>
    </row>
    <row r="35" spans="1:12" x14ac:dyDescent="0.2">
      <c r="A35" s="371"/>
      <c r="C35" s="52"/>
      <c r="D35" s="52"/>
      <c r="F35" s="52"/>
      <c r="H35" s="1282" t="s">
        <v>35</v>
      </c>
      <c r="I35" s="1282"/>
      <c r="J35" s="1282"/>
      <c r="K35" s="1282"/>
      <c r="L35" s="1282"/>
    </row>
    <row r="36" spans="1:12" x14ac:dyDescent="0.2">
      <c r="A36" s="1172" t="s">
        <v>36</v>
      </c>
      <c r="B36" s="1172"/>
      <c r="C36" s="1172"/>
      <c r="D36" s="1172"/>
      <c r="E36" s="1172"/>
      <c r="F36" s="1172"/>
      <c r="G36" s="1172"/>
      <c r="H36" s="1172"/>
      <c r="I36" s="1172"/>
      <c r="J36" s="1172"/>
      <c r="K36" s="1172"/>
    </row>
    <row r="37" spans="1:12" x14ac:dyDescent="0.2">
      <c r="A37" s="1172" t="s">
        <v>37</v>
      </c>
      <c r="B37" s="1172"/>
      <c r="C37" s="1172"/>
      <c r="D37" s="1172"/>
      <c r="E37" s="1172"/>
      <c r="F37" s="1172"/>
      <c r="G37" s="1172"/>
      <c r="H37" s="1172"/>
      <c r="I37" s="1172"/>
      <c r="J37" s="1172"/>
      <c r="K37" s="1271"/>
    </row>
    <row r="38" spans="1:12" x14ac:dyDescent="0.2">
      <c r="A38" s="1272">
        <v>244530</v>
      </c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</row>
    <row r="39" spans="1:12" ht="63" x14ac:dyDescent="0.2">
      <c r="A39" s="55" t="s">
        <v>1</v>
      </c>
      <c r="B39" s="55" t="s">
        <v>18</v>
      </c>
      <c r="C39" s="56" t="s">
        <v>38</v>
      </c>
      <c r="D39" s="56" t="s">
        <v>19</v>
      </c>
      <c r="E39" s="55" t="s">
        <v>20</v>
      </c>
      <c r="F39" s="1273" t="s">
        <v>6</v>
      </c>
      <c r="G39" s="1274"/>
      <c r="H39" s="1273" t="s">
        <v>7</v>
      </c>
      <c r="I39" s="1274"/>
      <c r="J39" s="55" t="s">
        <v>8</v>
      </c>
      <c r="K39" s="55" t="s">
        <v>21</v>
      </c>
    </row>
    <row r="40" spans="1:12" x14ac:dyDescent="0.2">
      <c r="A40" s="41"/>
      <c r="B40" s="12"/>
      <c r="C40" s="372"/>
      <c r="D40" s="373"/>
      <c r="E40" s="374"/>
      <c r="F40" s="12"/>
      <c r="G40" s="373"/>
      <c r="H40" s="12"/>
      <c r="I40" s="373"/>
      <c r="J40" s="375"/>
      <c r="K40" s="36"/>
    </row>
    <row r="41" spans="1:12" x14ac:dyDescent="0.2">
      <c r="A41" s="41"/>
      <c r="B41" s="12"/>
      <c r="C41" s="372"/>
      <c r="D41" s="373"/>
      <c r="E41" s="374"/>
      <c r="F41" s="12"/>
      <c r="G41" s="373"/>
      <c r="H41" s="12"/>
      <c r="I41" s="373"/>
      <c r="J41" s="375"/>
      <c r="K41" s="36"/>
    </row>
    <row r="42" spans="1:12" x14ac:dyDescent="0.2">
      <c r="A42" s="41"/>
      <c r="B42" s="12"/>
      <c r="C42" s="372"/>
      <c r="D42" s="373"/>
      <c r="E42" s="374"/>
      <c r="F42" s="12"/>
      <c r="G42" s="373"/>
      <c r="H42" s="12"/>
      <c r="I42" s="373"/>
      <c r="J42" s="375"/>
      <c r="K42" s="36"/>
    </row>
    <row r="43" spans="1:12" x14ac:dyDescent="0.2">
      <c r="A43" s="41"/>
      <c r="B43" s="12"/>
      <c r="C43" s="373"/>
      <c r="D43" s="373"/>
      <c r="E43" s="374"/>
      <c r="F43" s="12"/>
      <c r="G43" s="373"/>
      <c r="H43" s="12"/>
      <c r="I43" s="373"/>
      <c r="J43" s="375"/>
      <c r="K43" s="36"/>
    </row>
    <row r="44" spans="1:12" x14ac:dyDescent="0.2">
      <c r="A44" s="41"/>
      <c r="B44" s="12"/>
      <c r="C44" s="376"/>
      <c r="D44" s="377"/>
      <c r="E44" s="374"/>
      <c r="F44" s="12"/>
      <c r="G44" s="378"/>
      <c r="H44" s="12"/>
      <c r="I44" s="379"/>
      <c r="J44" s="375"/>
      <c r="K44" s="36"/>
    </row>
    <row r="45" spans="1:12" x14ac:dyDescent="0.2">
      <c r="A45" s="41"/>
      <c r="B45" s="12"/>
      <c r="C45" s="380"/>
      <c r="D45" s="381"/>
      <c r="E45" s="14"/>
      <c r="F45" s="13"/>
      <c r="G45" s="378"/>
      <c r="H45" s="13"/>
      <c r="I45" s="382"/>
      <c r="J45" s="14"/>
      <c r="K45" s="36"/>
    </row>
    <row r="46" spans="1:12" x14ac:dyDescent="0.2">
      <c r="A46" s="41"/>
      <c r="B46" s="12"/>
      <c r="C46" s="380"/>
      <c r="D46" s="381"/>
      <c r="E46" s="14"/>
      <c r="F46" s="13"/>
      <c r="G46" s="378"/>
      <c r="H46" s="13"/>
      <c r="I46" s="382"/>
      <c r="J46" s="14"/>
      <c r="K46" s="36"/>
    </row>
    <row r="47" spans="1:12" x14ac:dyDescent="0.2">
      <c r="A47" s="41"/>
      <c r="B47" s="12"/>
      <c r="C47" s="380"/>
      <c r="D47" s="381"/>
      <c r="E47" s="14"/>
      <c r="F47" s="13"/>
      <c r="G47" s="378"/>
      <c r="H47" s="13"/>
      <c r="I47" s="382"/>
      <c r="J47" s="14"/>
      <c r="K47" s="36"/>
    </row>
    <row r="48" spans="1:12" x14ac:dyDescent="0.2">
      <c r="A48" s="41"/>
      <c r="B48" s="12"/>
      <c r="C48" s="383"/>
      <c r="D48" s="381"/>
      <c r="E48" s="14"/>
      <c r="F48" s="12"/>
      <c r="G48" s="378"/>
      <c r="H48" s="13"/>
      <c r="I48" s="379"/>
      <c r="J48" s="14"/>
      <c r="K48" s="36"/>
    </row>
    <row r="49" spans="1:12" x14ac:dyDescent="0.2">
      <c r="A49" s="41"/>
      <c r="B49" s="12" t="s">
        <v>39</v>
      </c>
      <c r="C49" s="372"/>
      <c r="D49" s="381"/>
      <c r="E49" s="14"/>
      <c r="F49" s="13"/>
      <c r="G49" s="378"/>
      <c r="H49" s="13"/>
      <c r="I49" s="382"/>
      <c r="J49" s="14"/>
      <c r="K49" s="36"/>
    </row>
    <row r="50" spans="1:12" ht="42" x14ac:dyDescent="0.2">
      <c r="A50" s="41">
        <v>1</v>
      </c>
      <c r="B50" s="12" t="s">
        <v>40</v>
      </c>
      <c r="C50" s="382">
        <v>4258.6000000000004</v>
      </c>
      <c r="D50" s="381">
        <v>4258.6000000000004</v>
      </c>
      <c r="E50" s="14" t="s">
        <v>41</v>
      </c>
      <c r="F50" s="13" t="s">
        <v>42</v>
      </c>
      <c r="G50" s="378">
        <v>4258.6000000000004</v>
      </c>
      <c r="H50" s="13" t="s">
        <v>42</v>
      </c>
      <c r="I50" s="382">
        <v>4258.6000000000004</v>
      </c>
      <c r="J50" s="14" t="s">
        <v>43</v>
      </c>
      <c r="K50" s="36" t="s">
        <v>164</v>
      </c>
    </row>
    <row r="51" spans="1:12" x14ac:dyDescent="0.2">
      <c r="A51" s="41"/>
      <c r="B51" s="12"/>
      <c r="C51" s="380"/>
      <c r="D51" s="381"/>
      <c r="E51" s="14"/>
      <c r="F51" s="13"/>
      <c r="G51" s="378"/>
      <c r="H51" s="13"/>
      <c r="I51" s="382"/>
      <c r="J51" s="14"/>
      <c r="K51" s="36"/>
    </row>
    <row r="52" spans="1:12" x14ac:dyDescent="0.2">
      <c r="A52" s="41"/>
      <c r="B52" s="12"/>
      <c r="C52" s="380"/>
      <c r="D52" s="381"/>
      <c r="E52" s="14"/>
      <c r="F52" s="13"/>
      <c r="G52" s="378"/>
      <c r="H52" s="13"/>
      <c r="I52" s="382"/>
      <c r="J52" s="14"/>
      <c r="K52" s="36"/>
    </row>
    <row r="53" spans="1:12" x14ac:dyDescent="0.2">
      <c r="A53" s="41"/>
      <c r="B53" s="12"/>
      <c r="C53" s="380"/>
      <c r="D53" s="381"/>
      <c r="E53" s="14"/>
      <c r="F53" s="13"/>
      <c r="G53" s="378"/>
      <c r="H53" s="13"/>
      <c r="I53" s="382"/>
      <c r="J53" s="14"/>
      <c r="K53" s="36"/>
    </row>
    <row r="54" spans="1:12" x14ac:dyDescent="0.2">
      <c r="A54" s="41"/>
      <c r="B54" s="12"/>
      <c r="C54" s="380"/>
      <c r="D54" s="381"/>
      <c r="E54" s="14"/>
      <c r="F54" s="13"/>
      <c r="G54" s="378"/>
      <c r="H54" s="13"/>
      <c r="I54" s="382"/>
      <c r="J54" s="14"/>
      <c r="K54" s="36"/>
    </row>
    <row r="55" spans="1:12" x14ac:dyDescent="0.2">
      <c r="A55" s="1004" t="s">
        <v>44</v>
      </c>
      <c r="B55" s="1004"/>
      <c r="C55" s="1004"/>
      <c r="D55" s="1004"/>
      <c r="E55" s="1004"/>
      <c r="F55" s="1004"/>
      <c r="G55" s="1004"/>
      <c r="H55" s="1004"/>
      <c r="I55" s="1004"/>
      <c r="J55" s="1004"/>
      <c r="K55" s="1004"/>
      <c r="L55" s="1004"/>
    </row>
    <row r="56" spans="1:12" ht="84" x14ac:dyDescent="0.2">
      <c r="A56" s="53"/>
      <c r="B56" s="53" t="s">
        <v>45</v>
      </c>
      <c r="C56" s="52"/>
      <c r="D56" s="52"/>
      <c r="F56" s="52"/>
    </row>
    <row r="57" spans="1:12" ht="42" x14ac:dyDescent="0.2">
      <c r="A57" s="53"/>
      <c r="B57" s="53" t="s">
        <v>46</v>
      </c>
      <c r="C57" s="52"/>
      <c r="D57" s="52"/>
      <c r="F57" s="52"/>
    </row>
    <row r="58" spans="1:12" x14ac:dyDescent="0.2">
      <c r="A58" s="1284" t="s">
        <v>47</v>
      </c>
      <c r="B58" s="1285"/>
      <c r="C58" s="1285"/>
      <c r="D58" s="34"/>
      <c r="E58" s="71"/>
      <c r="F58" s="34"/>
      <c r="G58" s="212"/>
      <c r="H58" s="34"/>
      <c r="I58" s="212"/>
      <c r="J58" s="212"/>
      <c r="K58" s="1283" t="s">
        <v>0</v>
      </c>
      <c r="L58" s="1283"/>
    </row>
    <row r="59" spans="1:12" x14ac:dyDescent="0.2">
      <c r="A59" s="1212" t="s">
        <v>48</v>
      </c>
      <c r="B59" s="1212"/>
      <c r="C59" s="1212"/>
      <c r="D59" s="1212"/>
      <c r="E59" s="1212"/>
      <c r="F59" s="1212"/>
      <c r="G59" s="1212"/>
      <c r="H59" s="1212"/>
      <c r="I59" s="1212"/>
      <c r="J59" s="1212"/>
      <c r="K59" s="1212"/>
    </row>
    <row r="60" spans="1:12" x14ac:dyDescent="0.2">
      <c r="A60" s="1212" t="s">
        <v>49</v>
      </c>
      <c r="B60" s="1212"/>
      <c r="C60" s="1212"/>
      <c r="D60" s="1212"/>
      <c r="E60" s="1212"/>
      <c r="F60" s="1212"/>
      <c r="G60" s="1212"/>
      <c r="H60" s="1212"/>
      <c r="I60" s="1212"/>
      <c r="J60" s="1212"/>
      <c r="K60" s="1212"/>
    </row>
    <row r="61" spans="1:12" x14ac:dyDescent="0.2">
      <c r="A61" s="1212" t="s">
        <v>50</v>
      </c>
      <c r="B61" s="1212"/>
      <c r="C61" s="1212"/>
      <c r="D61" s="1212"/>
      <c r="E61" s="1212"/>
      <c r="F61" s="1212"/>
      <c r="G61" s="1212"/>
      <c r="H61" s="1212"/>
      <c r="I61" s="1212"/>
      <c r="J61" s="1212"/>
      <c r="K61" s="1212"/>
    </row>
    <row r="62" spans="1:12" ht="33.75" customHeight="1" x14ac:dyDescent="0.2">
      <c r="A62" s="35"/>
      <c r="B62" s="29"/>
      <c r="C62" s="35"/>
      <c r="D62" s="35"/>
      <c r="E62" s="29"/>
      <c r="F62" s="35"/>
      <c r="G62" s="214"/>
      <c r="H62" s="35"/>
      <c r="I62" s="214"/>
      <c r="J62" s="214"/>
      <c r="K62" s="29"/>
    </row>
    <row r="63" spans="1:12" ht="35.25" customHeight="1" x14ac:dyDescent="0.2">
      <c r="A63" s="1264" t="s">
        <v>1</v>
      </c>
      <c r="B63" s="1264" t="s">
        <v>2</v>
      </c>
      <c r="C63" s="1214" t="s">
        <v>3</v>
      </c>
      <c r="D63" s="1264" t="s">
        <v>4</v>
      </c>
      <c r="E63" s="1264" t="s">
        <v>5</v>
      </c>
      <c r="F63" s="1264" t="s">
        <v>6</v>
      </c>
      <c r="G63" s="1264"/>
      <c r="H63" s="1264" t="s">
        <v>7</v>
      </c>
      <c r="I63" s="1264"/>
      <c r="J63" s="1264" t="s">
        <v>8</v>
      </c>
      <c r="K63" s="1214" t="s">
        <v>9</v>
      </c>
    </row>
    <row r="64" spans="1:12" ht="42" x14ac:dyDescent="0.2">
      <c r="A64" s="1264"/>
      <c r="B64" s="1264"/>
      <c r="C64" s="1215"/>
      <c r="D64" s="1264"/>
      <c r="E64" s="1264"/>
      <c r="F64" s="280" t="s">
        <v>10</v>
      </c>
      <c r="G64" s="280" t="s">
        <v>11</v>
      </c>
      <c r="H64" s="280" t="s">
        <v>12</v>
      </c>
      <c r="I64" s="280" t="s">
        <v>13</v>
      </c>
      <c r="J64" s="1264"/>
      <c r="K64" s="1215"/>
    </row>
    <row r="65" spans="1:12" ht="42" x14ac:dyDescent="0.2">
      <c r="A65" s="15" t="s">
        <v>51</v>
      </c>
      <c r="B65" s="16" t="s">
        <v>52</v>
      </c>
      <c r="C65" s="384" t="s">
        <v>53</v>
      </c>
      <c r="D65" s="384" t="s">
        <v>53</v>
      </c>
      <c r="E65" s="385" t="s">
        <v>22</v>
      </c>
      <c r="F65" s="16" t="s">
        <v>54</v>
      </c>
      <c r="G65" s="384" t="s">
        <v>53</v>
      </c>
      <c r="H65" s="16" t="s">
        <v>54</v>
      </c>
      <c r="I65" s="384" t="s">
        <v>53</v>
      </c>
      <c r="J65" s="385" t="s">
        <v>34</v>
      </c>
      <c r="K65" s="16" t="s">
        <v>159</v>
      </c>
    </row>
    <row r="66" spans="1:12" x14ac:dyDescent="0.2">
      <c r="A66" s="15"/>
      <c r="B66" s="16"/>
      <c r="C66" s="384"/>
      <c r="D66" s="384"/>
      <c r="E66" s="385"/>
      <c r="F66" s="16" t="s">
        <v>55</v>
      </c>
      <c r="G66" s="384" t="s">
        <v>56</v>
      </c>
      <c r="H66" s="16"/>
      <c r="I66" s="384"/>
      <c r="J66" s="385"/>
      <c r="K66" s="16"/>
    </row>
    <row r="67" spans="1:12" ht="42" x14ac:dyDescent="0.2">
      <c r="A67" s="15"/>
      <c r="B67" s="16"/>
      <c r="C67" s="384"/>
      <c r="D67" s="384"/>
      <c r="E67" s="385"/>
      <c r="F67" s="16" t="s">
        <v>57</v>
      </c>
      <c r="G67" s="384" t="s">
        <v>58</v>
      </c>
      <c r="H67" s="16"/>
      <c r="I67" s="384"/>
      <c r="J67" s="385"/>
      <c r="K67" s="16"/>
    </row>
    <row r="68" spans="1:12" ht="42" x14ac:dyDescent="0.2">
      <c r="A68" s="17">
        <v>2</v>
      </c>
      <c r="B68" s="18" t="s">
        <v>59</v>
      </c>
      <c r="C68" s="386">
        <v>34600</v>
      </c>
      <c r="D68" s="386">
        <v>34600</v>
      </c>
      <c r="E68" s="385" t="s">
        <v>22</v>
      </c>
      <c r="F68" s="16" t="s">
        <v>54</v>
      </c>
      <c r="G68" s="386">
        <v>34600</v>
      </c>
      <c r="H68" s="16" t="s">
        <v>54</v>
      </c>
      <c r="I68" s="386">
        <v>34600</v>
      </c>
      <c r="J68" s="385" t="s">
        <v>34</v>
      </c>
      <c r="K68" s="18" t="s">
        <v>160</v>
      </c>
    </row>
    <row r="69" spans="1:12" ht="42" x14ac:dyDescent="0.2">
      <c r="A69" s="15"/>
      <c r="B69" s="16"/>
      <c r="C69" s="384"/>
      <c r="D69" s="384"/>
      <c r="E69" s="385"/>
      <c r="F69" s="16" t="s">
        <v>60</v>
      </c>
      <c r="G69" s="384" t="s">
        <v>61</v>
      </c>
      <c r="H69" s="16"/>
      <c r="I69" s="384"/>
      <c r="J69" s="385"/>
      <c r="K69" s="16"/>
    </row>
    <row r="70" spans="1:12" x14ac:dyDescent="0.2">
      <c r="A70" s="15"/>
      <c r="B70" s="16"/>
      <c r="C70" s="384"/>
      <c r="D70" s="384"/>
      <c r="E70" s="385"/>
      <c r="F70" s="16" t="s">
        <v>55</v>
      </c>
      <c r="G70" s="384" t="s">
        <v>62</v>
      </c>
      <c r="H70" s="16"/>
      <c r="I70" s="384"/>
      <c r="J70" s="385"/>
      <c r="K70" s="16"/>
    </row>
    <row r="71" spans="1:12" ht="35.25" customHeight="1" x14ac:dyDescent="0.2">
      <c r="A71" s="15"/>
      <c r="B71" s="16"/>
      <c r="C71" s="384"/>
      <c r="D71" s="384"/>
      <c r="E71" s="385"/>
      <c r="F71" s="16"/>
      <c r="G71" s="384"/>
      <c r="H71" s="16"/>
      <c r="I71" s="384"/>
      <c r="J71" s="385"/>
      <c r="K71" s="16"/>
    </row>
    <row r="72" spans="1:12" x14ac:dyDescent="0.2">
      <c r="A72" s="23"/>
      <c r="B72" s="24"/>
      <c r="C72" s="23"/>
      <c r="D72" s="23"/>
      <c r="E72" s="24"/>
      <c r="F72" s="23"/>
      <c r="G72" s="358"/>
      <c r="H72" s="23"/>
      <c r="I72" s="358"/>
      <c r="J72" s="358"/>
      <c r="K72" s="1281" t="s">
        <v>0</v>
      </c>
      <c r="L72" s="1281"/>
    </row>
    <row r="73" spans="1:12" x14ac:dyDescent="0.2">
      <c r="A73" s="1101" t="s">
        <v>63</v>
      </c>
      <c r="B73" s="1101"/>
      <c r="C73" s="1101"/>
      <c r="D73" s="1101"/>
      <c r="E73" s="1101"/>
      <c r="F73" s="1101"/>
      <c r="G73" s="1101"/>
      <c r="H73" s="1101"/>
      <c r="I73" s="1101"/>
      <c r="J73" s="1101"/>
      <c r="K73" s="1101"/>
    </row>
    <row r="74" spans="1:12" x14ac:dyDescent="0.2">
      <c r="A74" s="1101" t="s">
        <v>64</v>
      </c>
      <c r="B74" s="1101"/>
      <c r="C74" s="1101"/>
      <c r="D74" s="1101"/>
      <c r="E74" s="1101"/>
      <c r="F74" s="1101"/>
      <c r="G74" s="1101"/>
      <c r="H74" s="1101"/>
      <c r="I74" s="1101"/>
      <c r="J74" s="1101"/>
      <c r="K74" s="1101"/>
    </row>
    <row r="75" spans="1:12" x14ac:dyDescent="0.2">
      <c r="A75" s="1101" t="s">
        <v>65</v>
      </c>
      <c r="B75" s="1101"/>
      <c r="C75" s="1101"/>
      <c r="D75" s="1101"/>
      <c r="E75" s="1101"/>
      <c r="F75" s="1101"/>
      <c r="G75" s="1101"/>
      <c r="H75" s="1101"/>
      <c r="I75" s="1101"/>
      <c r="J75" s="1101"/>
      <c r="K75" s="1101"/>
    </row>
    <row r="76" spans="1:12" ht="20.25" customHeight="1" x14ac:dyDescent="0.2">
      <c r="A76" s="58"/>
      <c r="B76" s="57"/>
      <c r="C76" s="58"/>
      <c r="D76" s="58"/>
      <c r="E76" s="57"/>
      <c r="F76" s="58"/>
      <c r="G76" s="387"/>
      <c r="H76" s="58"/>
      <c r="I76" s="387"/>
      <c r="J76" s="387"/>
      <c r="K76" s="57"/>
    </row>
    <row r="77" spans="1:12" ht="54" customHeight="1" x14ac:dyDescent="0.2">
      <c r="A77" s="1265" t="s">
        <v>1</v>
      </c>
      <c r="B77" s="1265" t="s">
        <v>2</v>
      </c>
      <c r="C77" s="1266" t="s">
        <v>66</v>
      </c>
      <c r="D77" s="1265" t="s">
        <v>4</v>
      </c>
      <c r="E77" s="1265" t="s">
        <v>5</v>
      </c>
      <c r="F77" s="1265" t="s">
        <v>6</v>
      </c>
      <c r="G77" s="1265"/>
      <c r="H77" s="1265" t="s">
        <v>7</v>
      </c>
      <c r="I77" s="1265"/>
      <c r="J77" s="1265" t="s">
        <v>8</v>
      </c>
      <c r="K77" s="1266" t="s">
        <v>9</v>
      </c>
    </row>
    <row r="78" spans="1:12" ht="42.75" customHeight="1" x14ac:dyDescent="0.2">
      <c r="A78" s="1265"/>
      <c r="B78" s="1265"/>
      <c r="C78" s="1267"/>
      <c r="D78" s="1265"/>
      <c r="E78" s="1265"/>
      <c r="F78" s="281" t="s">
        <v>10</v>
      </c>
      <c r="G78" s="281" t="s">
        <v>11</v>
      </c>
      <c r="H78" s="281" t="s">
        <v>12</v>
      </c>
      <c r="I78" s="281" t="s">
        <v>13</v>
      </c>
      <c r="J78" s="1265"/>
      <c r="K78" s="1267"/>
    </row>
    <row r="79" spans="1:12" ht="37.5" x14ac:dyDescent="0.2">
      <c r="A79" s="59">
        <v>1</v>
      </c>
      <c r="B79" s="60" t="s">
        <v>67</v>
      </c>
      <c r="C79" s="61" t="s">
        <v>68</v>
      </c>
      <c r="D79" s="61" t="s">
        <v>68</v>
      </c>
      <c r="E79" s="60" t="s">
        <v>22</v>
      </c>
      <c r="F79" s="60" t="s">
        <v>69</v>
      </c>
      <c r="G79" s="61" t="s">
        <v>68</v>
      </c>
      <c r="H79" s="60" t="s">
        <v>69</v>
      </c>
      <c r="I79" s="62" t="s">
        <v>68</v>
      </c>
      <c r="J79" s="60" t="s">
        <v>70</v>
      </c>
      <c r="K79" s="63" t="s">
        <v>71</v>
      </c>
    </row>
    <row r="80" spans="1:12" ht="56.25" x14ac:dyDescent="0.2">
      <c r="A80" s="59">
        <v>2</v>
      </c>
      <c r="B80" s="64" t="s">
        <v>72</v>
      </c>
      <c r="C80" s="65" t="s">
        <v>73</v>
      </c>
      <c r="D80" s="65" t="s">
        <v>73</v>
      </c>
      <c r="E80" s="60" t="s">
        <v>22</v>
      </c>
      <c r="F80" s="60" t="s">
        <v>74</v>
      </c>
      <c r="G80" s="65" t="s">
        <v>73</v>
      </c>
      <c r="H80" s="64" t="s">
        <v>75</v>
      </c>
      <c r="I80" s="65" t="s">
        <v>73</v>
      </c>
      <c r="J80" s="60" t="s">
        <v>70</v>
      </c>
      <c r="K80" s="63" t="s">
        <v>76</v>
      </c>
    </row>
    <row r="81" spans="1:12" x14ac:dyDescent="0.2">
      <c r="A81" s="66"/>
      <c r="B81" s="67"/>
      <c r="C81" s="69"/>
      <c r="D81" s="69"/>
      <c r="E81" s="388"/>
      <c r="F81" s="68"/>
      <c r="G81" s="389"/>
      <c r="H81" s="69"/>
      <c r="I81" s="69"/>
      <c r="J81" s="388"/>
      <c r="K81" s="70"/>
    </row>
    <row r="82" spans="1:12" x14ac:dyDescent="0.2">
      <c r="A82" s="23"/>
      <c r="B82" s="24"/>
      <c r="C82" s="26"/>
      <c r="D82" s="26"/>
      <c r="E82" s="24"/>
      <c r="F82" s="23"/>
      <c r="G82" s="358"/>
      <c r="H82" s="23"/>
      <c r="I82" s="358"/>
      <c r="J82" s="358"/>
      <c r="K82" s="1281" t="s">
        <v>0</v>
      </c>
      <c r="L82" s="1281"/>
    </row>
    <row r="83" spans="1:12" x14ac:dyDescent="0.2">
      <c r="A83" s="1101" t="s">
        <v>17</v>
      </c>
      <c r="B83" s="1101"/>
      <c r="C83" s="1101"/>
      <c r="D83" s="1101"/>
      <c r="E83" s="1101"/>
      <c r="F83" s="1101"/>
      <c r="G83" s="1101"/>
      <c r="H83" s="1101"/>
      <c r="I83" s="1101"/>
      <c r="J83" s="1101"/>
      <c r="K83" s="1101"/>
    </row>
    <row r="84" spans="1:12" x14ac:dyDescent="0.2">
      <c r="A84" s="1101" t="s">
        <v>77</v>
      </c>
      <c r="B84" s="1101"/>
      <c r="C84" s="1101"/>
      <c r="D84" s="1101"/>
      <c r="E84" s="1101"/>
      <c r="F84" s="1101"/>
      <c r="G84" s="1101"/>
      <c r="H84" s="1101"/>
      <c r="I84" s="1101"/>
      <c r="J84" s="1101"/>
      <c r="K84" s="1101"/>
    </row>
    <row r="85" spans="1:12" x14ac:dyDescent="0.2">
      <c r="A85" s="1101" t="s">
        <v>78</v>
      </c>
      <c r="B85" s="1101"/>
      <c r="C85" s="1101"/>
      <c r="D85" s="1101"/>
      <c r="E85" s="1101"/>
      <c r="F85" s="1101"/>
      <c r="G85" s="1101"/>
      <c r="H85" s="1101"/>
      <c r="I85" s="1101"/>
      <c r="J85" s="1101"/>
      <c r="K85" s="1101"/>
    </row>
    <row r="86" spans="1:12" ht="29.25" customHeight="1" x14ac:dyDescent="0.2">
      <c r="A86" s="49"/>
      <c r="B86" s="48"/>
      <c r="C86" s="336"/>
      <c r="D86" s="336"/>
      <c r="E86" s="48"/>
      <c r="F86" s="49"/>
      <c r="G86" s="360"/>
      <c r="H86" s="49"/>
      <c r="I86" s="360"/>
      <c r="J86" s="360"/>
      <c r="K86" s="48"/>
    </row>
    <row r="87" spans="1:12" ht="31.5" customHeight="1" x14ac:dyDescent="0.2">
      <c r="A87" s="1102" t="s">
        <v>1</v>
      </c>
      <c r="B87" s="1102" t="s">
        <v>2</v>
      </c>
      <c r="C87" s="1171" t="s">
        <v>3</v>
      </c>
      <c r="D87" s="1171" t="s">
        <v>4</v>
      </c>
      <c r="E87" s="1102" t="s">
        <v>5</v>
      </c>
      <c r="F87" s="1102" t="s">
        <v>6</v>
      </c>
      <c r="G87" s="1102"/>
      <c r="H87" s="1102" t="s">
        <v>7</v>
      </c>
      <c r="I87" s="1102"/>
      <c r="J87" s="1102" t="s">
        <v>8</v>
      </c>
      <c r="K87" s="1102" t="s">
        <v>9</v>
      </c>
    </row>
    <row r="88" spans="1:12" ht="51" customHeight="1" x14ac:dyDescent="0.2">
      <c r="A88" s="1102"/>
      <c r="B88" s="1102"/>
      <c r="C88" s="1171"/>
      <c r="D88" s="1171"/>
      <c r="E88" s="1102"/>
      <c r="F88" s="278" t="s">
        <v>10</v>
      </c>
      <c r="G88" s="278" t="s">
        <v>11</v>
      </c>
      <c r="H88" s="278" t="s">
        <v>12</v>
      </c>
      <c r="I88" s="278" t="s">
        <v>13</v>
      </c>
      <c r="J88" s="1102"/>
      <c r="K88" s="1102"/>
    </row>
    <row r="89" spans="1:12" x14ac:dyDescent="0.2">
      <c r="A89" s="7"/>
      <c r="B89" s="1" t="s">
        <v>79</v>
      </c>
      <c r="C89" s="2"/>
      <c r="D89" s="2"/>
      <c r="E89" s="5"/>
      <c r="F89" s="439"/>
      <c r="G89" s="2"/>
      <c r="H89" s="439"/>
      <c r="I89" s="2"/>
      <c r="J89" s="5"/>
      <c r="K89" s="439"/>
    </row>
    <row r="90" spans="1:12" x14ac:dyDescent="0.2">
      <c r="A90" s="7"/>
      <c r="B90" s="1"/>
      <c r="C90" s="2"/>
      <c r="D90" s="2"/>
      <c r="E90" s="5"/>
      <c r="F90" s="3"/>
      <c r="G90" s="2"/>
      <c r="H90" s="3"/>
      <c r="I90" s="2"/>
      <c r="J90" s="5"/>
      <c r="K90" s="439"/>
    </row>
    <row r="91" spans="1:12" x14ac:dyDescent="0.2">
      <c r="A91" s="7"/>
      <c r="B91" s="1"/>
      <c r="C91" s="2"/>
      <c r="D91" s="2"/>
      <c r="E91" s="5"/>
      <c r="F91" s="3"/>
      <c r="G91" s="2"/>
      <c r="H91" s="3"/>
      <c r="I91" s="2"/>
      <c r="J91" s="5"/>
      <c r="K91" s="439"/>
    </row>
    <row r="92" spans="1:12" x14ac:dyDescent="0.2">
      <c r="A92" s="23"/>
      <c r="B92" s="24"/>
      <c r="C92" s="25"/>
      <c r="D92" s="25"/>
      <c r="E92" s="26"/>
      <c r="F92" s="27"/>
      <c r="G92" s="25"/>
      <c r="H92" s="27"/>
      <c r="I92" s="25"/>
      <c r="J92" s="26"/>
      <c r="K92" s="28"/>
    </row>
    <row r="93" spans="1:12" x14ac:dyDescent="0.2">
      <c r="B93" s="71"/>
      <c r="C93" s="34"/>
      <c r="D93" s="34"/>
      <c r="E93" s="71"/>
      <c r="F93" s="34"/>
      <c r="G93" s="390"/>
      <c r="H93" s="34"/>
      <c r="I93" s="390"/>
      <c r="J93" s="390"/>
      <c r="K93" s="1283" t="s">
        <v>0</v>
      </c>
      <c r="L93" s="1283"/>
    </row>
    <row r="94" spans="1:12" x14ac:dyDescent="0.2">
      <c r="A94" s="1212" t="s">
        <v>80</v>
      </c>
      <c r="B94" s="1212"/>
      <c r="C94" s="1212"/>
      <c r="D94" s="1212"/>
      <c r="E94" s="1212"/>
      <c r="F94" s="1212"/>
      <c r="G94" s="1212"/>
      <c r="H94" s="1212"/>
      <c r="I94" s="1212"/>
      <c r="J94" s="1212"/>
      <c r="K94" s="1212"/>
    </row>
    <row r="95" spans="1:12" x14ac:dyDescent="0.2">
      <c r="A95" s="1212" t="s">
        <v>81</v>
      </c>
      <c r="B95" s="1212"/>
      <c r="C95" s="1212"/>
      <c r="D95" s="1212"/>
      <c r="E95" s="1212"/>
      <c r="F95" s="1212"/>
      <c r="G95" s="1212"/>
      <c r="H95" s="1212"/>
      <c r="I95" s="1212"/>
      <c r="J95" s="1212"/>
      <c r="K95" s="1212"/>
    </row>
    <row r="96" spans="1:12" x14ac:dyDescent="0.2">
      <c r="A96" s="1212" t="s">
        <v>82</v>
      </c>
      <c r="B96" s="1212"/>
      <c r="C96" s="1212"/>
      <c r="D96" s="1212"/>
      <c r="E96" s="1212"/>
      <c r="F96" s="1212"/>
      <c r="G96" s="1212"/>
      <c r="H96" s="1212"/>
      <c r="I96" s="1212"/>
      <c r="J96" s="1212"/>
      <c r="K96" s="1212"/>
    </row>
    <row r="97" spans="1:12" ht="36.75" customHeight="1" x14ac:dyDescent="0.2">
      <c r="A97" s="35"/>
      <c r="B97" s="29"/>
      <c r="C97" s="35"/>
      <c r="D97" s="35"/>
      <c r="E97" s="29"/>
      <c r="F97" s="35"/>
      <c r="G97" s="391"/>
      <c r="H97" s="35"/>
      <c r="I97" s="391"/>
      <c r="J97" s="391"/>
      <c r="K97" s="29"/>
    </row>
    <row r="98" spans="1:12" ht="38.25" customHeight="1" x14ac:dyDescent="0.2">
      <c r="A98" s="1264" t="s">
        <v>1</v>
      </c>
      <c r="B98" s="1264" t="s">
        <v>2</v>
      </c>
      <c r="C98" s="1214" t="s">
        <v>3</v>
      </c>
      <c r="D98" s="1264" t="s">
        <v>4</v>
      </c>
      <c r="E98" s="1264" t="s">
        <v>5</v>
      </c>
      <c r="F98" s="1264" t="s">
        <v>6</v>
      </c>
      <c r="G98" s="1264"/>
      <c r="H98" s="1264" t="s">
        <v>7</v>
      </c>
      <c r="I98" s="1264"/>
      <c r="J98" s="1264" t="s">
        <v>8</v>
      </c>
      <c r="K98" s="1214" t="s">
        <v>9</v>
      </c>
    </row>
    <row r="99" spans="1:12" ht="42" x14ac:dyDescent="0.2">
      <c r="A99" s="1264"/>
      <c r="B99" s="1264"/>
      <c r="C99" s="1215"/>
      <c r="D99" s="1264"/>
      <c r="E99" s="1264"/>
      <c r="F99" s="280" t="s">
        <v>10</v>
      </c>
      <c r="G99" s="280" t="s">
        <v>11</v>
      </c>
      <c r="H99" s="280" t="s">
        <v>12</v>
      </c>
      <c r="I99" s="280" t="s">
        <v>13</v>
      </c>
      <c r="J99" s="1264"/>
      <c r="K99" s="1215"/>
    </row>
    <row r="100" spans="1:12" x14ac:dyDescent="0.2">
      <c r="A100" s="17">
        <v>1</v>
      </c>
      <c r="B100" s="18" t="s">
        <v>83</v>
      </c>
      <c r="C100" s="19"/>
      <c r="D100" s="20"/>
      <c r="E100" s="21"/>
      <c r="F100" s="22"/>
      <c r="G100" s="19"/>
      <c r="H100" s="22"/>
      <c r="I100" s="19"/>
      <c r="J100" s="21"/>
      <c r="K100" s="21"/>
    </row>
    <row r="101" spans="1:12" x14ac:dyDescent="0.2">
      <c r="A101" s="17"/>
      <c r="B101" s="18"/>
      <c r="C101" s="72"/>
      <c r="D101" s="72"/>
      <c r="E101" s="392"/>
      <c r="F101" s="17"/>
      <c r="G101" s="393"/>
      <c r="H101" s="72"/>
      <c r="I101" s="72"/>
      <c r="J101" s="392"/>
      <c r="K101" s="73"/>
    </row>
    <row r="102" spans="1:12" ht="31.5" customHeight="1" x14ac:dyDescent="0.2">
      <c r="A102" s="17"/>
      <c r="B102" s="18"/>
      <c r="C102" s="72"/>
      <c r="D102" s="72"/>
      <c r="E102" s="392"/>
      <c r="F102" s="17"/>
      <c r="G102" s="393"/>
      <c r="H102" s="72"/>
      <c r="I102" s="72"/>
      <c r="J102" s="392"/>
      <c r="K102" s="73"/>
    </row>
    <row r="103" spans="1:12" ht="34.5" customHeight="1" x14ac:dyDescent="0.2">
      <c r="A103" s="17"/>
      <c r="B103" s="74"/>
      <c r="C103" s="76"/>
      <c r="D103" s="76"/>
      <c r="E103" s="394"/>
      <c r="F103" s="75"/>
      <c r="G103" s="395"/>
      <c r="H103" s="76"/>
      <c r="I103" s="76"/>
      <c r="J103" s="394"/>
      <c r="K103" s="77"/>
    </row>
    <row r="104" spans="1:12" x14ac:dyDescent="0.2">
      <c r="A104" s="23"/>
      <c r="B104" s="24"/>
      <c r="C104" s="23"/>
      <c r="D104" s="23"/>
      <c r="E104" s="24"/>
      <c r="F104" s="23"/>
      <c r="G104" s="358"/>
      <c r="H104" s="23"/>
      <c r="I104" s="358"/>
      <c r="J104" s="358"/>
      <c r="K104" s="1281" t="s">
        <v>0</v>
      </c>
      <c r="L104" s="1281"/>
    </row>
    <row r="105" spans="1:12" x14ac:dyDescent="0.2">
      <c r="A105" s="1101" t="s">
        <v>48</v>
      </c>
      <c r="B105" s="1101"/>
      <c r="C105" s="1101"/>
      <c r="D105" s="1101"/>
      <c r="E105" s="1101"/>
      <c r="F105" s="1101"/>
      <c r="G105" s="1101"/>
      <c r="H105" s="1101"/>
      <c r="I105" s="1101"/>
      <c r="J105" s="1101"/>
      <c r="K105" s="1101"/>
    </row>
    <row r="106" spans="1:12" x14ac:dyDescent="0.2">
      <c r="A106" s="1101" t="s">
        <v>84</v>
      </c>
      <c r="B106" s="1101"/>
      <c r="C106" s="1101"/>
      <c r="D106" s="1101"/>
      <c r="E106" s="1101"/>
      <c r="F106" s="1101"/>
      <c r="G106" s="1101"/>
      <c r="H106" s="1101"/>
      <c r="I106" s="1101"/>
      <c r="J106" s="1101"/>
      <c r="K106" s="1101"/>
    </row>
    <row r="107" spans="1:12" x14ac:dyDescent="0.2">
      <c r="A107" s="1101" t="s">
        <v>85</v>
      </c>
      <c r="B107" s="1101"/>
      <c r="C107" s="1101"/>
      <c r="D107" s="1101"/>
      <c r="E107" s="1101"/>
      <c r="F107" s="1101"/>
      <c r="G107" s="1101"/>
      <c r="H107" s="1101"/>
      <c r="I107" s="1101"/>
      <c r="J107" s="1101"/>
      <c r="K107" s="1101"/>
    </row>
    <row r="108" spans="1:12" ht="27.75" customHeight="1" x14ac:dyDescent="0.2">
      <c r="A108" s="49"/>
      <c r="B108" s="48"/>
      <c r="C108" s="49"/>
      <c r="D108" s="49"/>
      <c r="E108" s="48"/>
      <c r="F108" s="49"/>
      <c r="G108" s="360"/>
      <c r="H108" s="49"/>
      <c r="I108" s="360"/>
      <c r="J108" s="360"/>
      <c r="K108" s="48"/>
    </row>
    <row r="109" spans="1:12" ht="29.25" customHeight="1" x14ac:dyDescent="0.2">
      <c r="A109" s="1102" t="s">
        <v>1</v>
      </c>
      <c r="B109" s="1102" t="s">
        <v>2</v>
      </c>
      <c r="C109" s="1103" t="s">
        <v>3</v>
      </c>
      <c r="D109" s="1102" t="s">
        <v>4</v>
      </c>
      <c r="E109" s="1102" t="s">
        <v>5</v>
      </c>
      <c r="F109" s="1102" t="s">
        <v>6</v>
      </c>
      <c r="G109" s="1102"/>
      <c r="H109" s="1102" t="s">
        <v>7</v>
      </c>
      <c r="I109" s="1102"/>
      <c r="J109" s="1102" t="s">
        <v>8</v>
      </c>
      <c r="K109" s="1103" t="s">
        <v>9</v>
      </c>
    </row>
    <row r="110" spans="1:12" ht="42" x14ac:dyDescent="0.2">
      <c r="A110" s="1102"/>
      <c r="B110" s="1102"/>
      <c r="C110" s="1104"/>
      <c r="D110" s="1102"/>
      <c r="E110" s="1102"/>
      <c r="F110" s="278" t="s">
        <v>10</v>
      </c>
      <c r="G110" s="278" t="s">
        <v>11</v>
      </c>
      <c r="H110" s="278" t="s">
        <v>12</v>
      </c>
      <c r="I110" s="278" t="s">
        <v>13</v>
      </c>
      <c r="J110" s="1102"/>
      <c r="K110" s="1104"/>
    </row>
    <row r="111" spans="1:12" ht="55.5" customHeight="1" x14ac:dyDescent="0.2">
      <c r="A111" s="50">
        <v>1</v>
      </c>
      <c r="B111" s="78" t="s">
        <v>86</v>
      </c>
      <c r="C111" s="79">
        <v>1160</v>
      </c>
      <c r="D111" s="79">
        <v>1160</v>
      </c>
      <c r="E111" s="78" t="s">
        <v>32</v>
      </c>
      <c r="F111" s="78" t="s">
        <v>87</v>
      </c>
      <c r="G111" s="79">
        <v>1160</v>
      </c>
      <c r="H111" s="78" t="s">
        <v>87</v>
      </c>
      <c r="I111" s="79">
        <v>1160</v>
      </c>
      <c r="J111" s="78" t="s">
        <v>88</v>
      </c>
      <c r="K111" s="9" t="s">
        <v>161</v>
      </c>
    </row>
    <row r="112" spans="1:12" x14ac:dyDescent="0.2">
      <c r="A112" s="23"/>
      <c r="B112" s="24"/>
      <c r="C112" s="23"/>
      <c r="D112" s="23"/>
      <c r="E112" s="24"/>
      <c r="F112" s="23"/>
      <c r="G112" s="358"/>
      <c r="H112" s="23"/>
      <c r="I112" s="358"/>
      <c r="J112" s="358"/>
      <c r="K112" s="1281" t="s">
        <v>0</v>
      </c>
      <c r="L112" s="1281"/>
    </row>
    <row r="113" spans="1:11" x14ac:dyDescent="0.2">
      <c r="A113" s="1243" t="s">
        <v>48</v>
      </c>
      <c r="B113" s="1243"/>
      <c r="C113" s="1243"/>
      <c r="D113" s="1243"/>
      <c r="E113" s="1243"/>
      <c r="F113" s="1243"/>
      <c r="G113" s="1243"/>
      <c r="H113" s="1243"/>
      <c r="I113" s="1243"/>
      <c r="J113" s="1243"/>
      <c r="K113" s="1243"/>
    </row>
    <row r="114" spans="1:11" x14ac:dyDescent="0.2">
      <c r="A114" s="1243" t="s">
        <v>89</v>
      </c>
      <c r="B114" s="1243"/>
      <c r="C114" s="1243"/>
      <c r="D114" s="1243"/>
      <c r="E114" s="1243"/>
      <c r="F114" s="1243"/>
      <c r="G114" s="1243"/>
      <c r="H114" s="1243"/>
      <c r="I114" s="1243"/>
      <c r="J114" s="1243"/>
      <c r="K114" s="1243"/>
    </row>
    <row r="115" spans="1:11" x14ac:dyDescent="0.2">
      <c r="A115" s="1244" t="s">
        <v>90</v>
      </c>
      <c r="B115" s="1244"/>
      <c r="C115" s="1244"/>
      <c r="D115" s="1244"/>
      <c r="E115" s="1244"/>
      <c r="F115" s="1244"/>
      <c r="G115" s="1244"/>
      <c r="H115" s="1244"/>
      <c r="I115" s="1244"/>
      <c r="J115" s="1244"/>
      <c r="K115" s="1244"/>
    </row>
    <row r="116" spans="1:11" x14ac:dyDescent="0.2">
      <c r="A116" s="1245" t="s">
        <v>1</v>
      </c>
      <c r="B116" s="1248" t="s">
        <v>18</v>
      </c>
      <c r="C116" s="396" t="s">
        <v>91</v>
      </c>
      <c r="D116" s="396" t="s">
        <v>19</v>
      </c>
      <c r="E116" s="1248" t="s">
        <v>20</v>
      </c>
      <c r="F116" s="1251" t="s">
        <v>6</v>
      </c>
      <c r="G116" s="1252"/>
      <c r="H116" s="1253" t="s">
        <v>7</v>
      </c>
      <c r="I116" s="1254"/>
      <c r="J116" s="1255" t="s">
        <v>8</v>
      </c>
      <c r="K116" s="1248" t="s">
        <v>21</v>
      </c>
    </row>
    <row r="117" spans="1:11" x14ac:dyDescent="0.2">
      <c r="A117" s="1246"/>
      <c r="B117" s="1249"/>
      <c r="C117" s="398" t="s">
        <v>92</v>
      </c>
      <c r="D117" s="398" t="s">
        <v>93</v>
      </c>
      <c r="E117" s="1249"/>
      <c r="F117" s="1258" t="s">
        <v>10</v>
      </c>
      <c r="G117" s="1260" t="s">
        <v>11</v>
      </c>
      <c r="H117" s="1248" t="s">
        <v>12</v>
      </c>
      <c r="I117" s="1262" t="s">
        <v>13</v>
      </c>
      <c r="J117" s="1256"/>
      <c r="K117" s="1249"/>
    </row>
    <row r="118" spans="1:11" x14ac:dyDescent="0.2">
      <c r="A118" s="1247"/>
      <c r="B118" s="1250"/>
      <c r="C118" s="400" t="s">
        <v>94</v>
      </c>
      <c r="D118" s="400"/>
      <c r="E118" s="1250"/>
      <c r="F118" s="1259"/>
      <c r="G118" s="1261"/>
      <c r="H118" s="1250"/>
      <c r="I118" s="1263"/>
      <c r="J118" s="1257"/>
      <c r="K118" s="1250"/>
    </row>
    <row r="119" spans="1:11" ht="105" x14ac:dyDescent="0.2">
      <c r="A119" s="401">
        <v>1</v>
      </c>
      <c r="B119" s="30" t="s">
        <v>113</v>
      </c>
      <c r="C119" s="402">
        <v>856000</v>
      </c>
      <c r="D119" s="403">
        <v>855753.9</v>
      </c>
      <c r="E119" s="404" t="s">
        <v>95</v>
      </c>
      <c r="F119" s="266" t="s">
        <v>114</v>
      </c>
      <c r="G119" s="39" t="s">
        <v>115</v>
      </c>
      <c r="H119" s="266" t="s">
        <v>96</v>
      </c>
      <c r="I119" s="405">
        <v>427800</v>
      </c>
      <c r="J119" s="404" t="s">
        <v>34</v>
      </c>
      <c r="K119" s="37" t="s">
        <v>116</v>
      </c>
    </row>
    <row r="120" spans="1:11" ht="63" x14ac:dyDescent="0.2">
      <c r="A120" s="406">
        <v>2</v>
      </c>
      <c r="B120" s="40" t="s">
        <v>117</v>
      </c>
      <c r="C120" s="407">
        <v>800000</v>
      </c>
      <c r="D120" s="408">
        <v>855936.87</v>
      </c>
      <c r="E120" s="406" t="s">
        <v>95</v>
      </c>
      <c r="F120" s="41" t="s">
        <v>118</v>
      </c>
      <c r="G120" s="42" t="s">
        <v>119</v>
      </c>
      <c r="H120" s="41" t="s">
        <v>97</v>
      </c>
      <c r="I120" s="409">
        <v>444000</v>
      </c>
      <c r="J120" s="406" t="s">
        <v>34</v>
      </c>
      <c r="K120" s="43" t="s">
        <v>120</v>
      </c>
    </row>
    <row r="121" spans="1:11" ht="42" x14ac:dyDescent="0.2">
      <c r="A121" s="401">
        <v>3</v>
      </c>
      <c r="B121" s="31" t="s">
        <v>98</v>
      </c>
      <c r="C121" s="402">
        <v>460000</v>
      </c>
      <c r="D121" s="403">
        <v>458734</v>
      </c>
      <c r="E121" s="401" t="s">
        <v>32</v>
      </c>
      <c r="F121" s="267" t="s">
        <v>99</v>
      </c>
      <c r="G121" s="410">
        <v>435797.3</v>
      </c>
      <c r="H121" s="267" t="s">
        <v>99</v>
      </c>
      <c r="I121" s="410">
        <v>435797.3</v>
      </c>
      <c r="J121" s="401" t="s">
        <v>100</v>
      </c>
      <c r="K121" s="38" t="s">
        <v>101</v>
      </c>
    </row>
    <row r="122" spans="1:11" ht="63" x14ac:dyDescent="0.2">
      <c r="A122" s="401"/>
      <c r="B122" s="32" t="s">
        <v>102</v>
      </c>
      <c r="C122" s="402"/>
      <c r="D122" s="403"/>
      <c r="E122" s="401"/>
      <c r="F122" s="267"/>
      <c r="G122" s="410"/>
      <c r="H122" s="267"/>
      <c r="I122" s="411"/>
      <c r="J122" s="401"/>
      <c r="K122" s="397" t="s">
        <v>103</v>
      </c>
    </row>
    <row r="123" spans="1:11" ht="42" x14ac:dyDescent="0.2">
      <c r="A123" s="401"/>
      <c r="B123" s="32" t="s">
        <v>104</v>
      </c>
      <c r="C123" s="402"/>
      <c r="D123" s="403"/>
      <c r="E123" s="401"/>
      <c r="F123" s="267"/>
      <c r="G123" s="410"/>
      <c r="H123" s="267"/>
      <c r="I123" s="411"/>
      <c r="J123" s="397"/>
      <c r="K123" s="397" t="s">
        <v>105</v>
      </c>
    </row>
    <row r="124" spans="1:11" ht="42" x14ac:dyDescent="0.2">
      <c r="A124" s="404">
        <v>4</v>
      </c>
      <c r="B124" s="30" t="s">
        <v>106</v>
      </c>
      <c r="C124" s="412">
        <v>200000</v>
      </c>
      <c r="D124" s="413">
        <v>173530</v>
      </c>
      <c r="E124" s="404" t="s">
        <v>32</v>
      </c>
      <c r="F124" s="266" t="s">
        <v>107</v>
      </c>
      <c r="G124" s="413">
        <v>168324.1</v>
      </c>
      <c r="H124" s="266" t="s">
        <v>107</v>
      </c>
      <c r="I124" s="413">
        <v>168324.1</v>
      </c>
      <c r="J124" s="404" t="s">
        <v>100</v>
      </c>
      <c r="K124" s="37" t="s">
        <v>108</v>
      </c>
    </row>
    <row r="125" spans="1:11" ht="90" customHeight="1" x14ac:dyDescent="0.2">
      <c r="A125" s="401"/>
      <c r="B125" s="32" t="s">
        <v>162</v>
      </c>
      <c r="C125" s="414"/>
      <c r="D125" s="403"/>
      <c r="E125" s="401"/>
      <c r="F125" s="267"/>
      <c r="G125" s="410"/>
      <c r="H125" s="267"/>
      <c r="I125" s="411"/>
      <c r="J125" s="401"/>
      <c r="K125" s="397" t="s">
        <v>163</v>
      </c>
    </row>
    <row r="126" spans="1:11" ht="105" x14ac:dyDescent="0.2">
      <c r="A126" s="401">
        <v>5</v>
      </c>
      <c r="B126" s="31" t="s">
        <v>339</v>
      </c>
      <c r="C126" s="402">
        <v>350000</v>
      </c>
      <c r="D126" s="403">
        <v>351047</v>
      </c>
      <c r="E126" s="401" t="s">
        <v>32</v>
      </c>
      <c r="F126" s="267" t="s">
        <v>109</v>
      </c>
      <c r="G126" s="403">
        <v>333494.65000000002</v>
      </c>
      <c r="H126" s="267" t="s">
        <v>109</v>
      </c>
      <c r="I126" s="403">
        <v>333494.65000000002</v>
      </c>
      <c r="J126" s="401" t="s">
        <v>100</v>
      </c>
      <c r="K126" s="38" t="s">
        <v>340</v>
      </c>
    </row>
    <row r="127" spans="1:11" ht="42" x14ac:dyDescent="0.2">
      <c r="A127" s="404">
        <v>6</v>
      </c>
      <c r="B127" s="30" t="s">
        <v>110</v>
      </c>
      <c r="C127" s="412">
        <v>467000</v>
      </c>
      <c r="D127" s="413">
        <v>277277</v>
      </c>
      <c r="E127" s="404" t="s">
        <v>32</v>
      </c>
      <c r="F127" s="266" t="s">
        <v>111</v>
      </c>
      <c r="G127" s="413">
        <v>268958.69</v>
      </c>
      <c r="H127" s="266" t="s">
        <v>111</v>
      </c>
      <c r="I127" s="413">
        <v>268958.69</v>
      </c>
      <c r="J127" s="404" t="s">
        <v>100</v>
      </c>
      <c r="K127" s="37" t="s">
        <v>112</v>
      </c>
    </row>
    <row r="128" spans="1:11" ht="120.75" customHeight="1" x14ac:dyDescent="0.2">
      <c r="A128" s="415"/>
      <c r="B128" s="33" t="s">
        <v>341</v>
      </c>
      <c r="C128" s="416"/>
      <c r="D128" s="417"/>
      <c r="E128" s="415"/>
      <c r="F128" s="268"/>
      <c r="G128" s="418"/>
      <c r="H128" s="268"/>
      <c r="I128" s="419"/>
      <c r="J128" s="415"/>
      <c r="K128" s="399" t="s">
        <v>342</v>
      </c>
    </row>
    <row r="129" spans="1:11" x14ac:dyDescent="0.2">
      <c r="A129" s="23"/>
      <c r="B129" s="24"/>
      <c r="C129" s="23"/>
      <c r="D129" s="23"/>
      <c r="E129" s="24"/>
      <c r="F129" s="23"/>
      <c r="G129" s="358"/>
      <c r="H129" s="23"/>
      <c r="I129" s="358"/>
      <c r="J129" s="358"/>
      <c r="K129" s="283" t="s">
        <v>0</v>
      </c>
    </row>
    <row r="130" spans="1:11" x14ac:dyDescent="0.2">
      <c r="A130" s="1101" t="s">
        <v>121</v>
      </c>
      <c r="B130" s="1101"/>
      <c r="C130" s="1101"/>
      <c r="D130" s="1101"/>
      <c r="E130" s="1101"/>
      <c r="F130" s="1101"/>
      <c r="G130" s="1101"/>
      <c r="H130" s="1101"/>
      <c r="I130" s="1101"/>
      <c r="J130" s="1101"/>
      <c r="K130" s="1101"/>
    </row>
    <row r="131" spans="1:11" x14ac:dyDescent="0.2">
      <c r="A131" s="1101" t="s">
        <v>122</v>
      </c>
      <c r="B131" s="1101"/>
      <c r="C131" s="1101"/>
      <c r="D131" s="1101"/>
      <c r="E131" s="1101"/>
      <c r="F131" s="1101"/>
      <c r="G131" s="1101"/>
      <c r="H131" s="1101"/>
      <c r="I131" s="1101"/>
      <c r="J131" s="1101"/>
      <c r="K131" s="1101"/>
    </row>
    <row r="132" spans="1:11" x14ac:dyDescent="0.2">
      <c r="A132" s="1101" t="s">
        <v>123</v>
      </c>
      <c r="B132" s="1101"/>
      <c r="C132" s="1101"/>
      <c r="D132" s="1101"/>
      <c r="E132" s="1101"/>
      <c r="F132" s="1101"/>
      <c r="G132" s="1101"/>
      <c r="H132" s="1101"/>
      <c r="I132" s="1101"/>
      <c r="J132" s="1101"/>
      <c r="K132" s="1101"/>
    </row>
    <row r="133" spans="1:11" x14ac:dyDescent="0.2">
      <c r="A133" s="49"/>
      <c r="B133" s="48"/>
      <c r="C133" s="49"/>
      <c r="D133" s="49"/>
      <c r="E133" s="48"/>
      <c r="F133" s="49"/>
      <c r="G133" s="360"/>
      <c r="H133" s="49"/>
      <c r="I133" s="360"/>
      <c r="J133" s="360"/>
      <c r="K133" s="48"/>
    </row>
    <row r="134" spans="1:11" x14ac:dyDescent="0.2">
      <c r="A134" s="1102" t="s">
        <v>1</v>
      </c>
      <c r="B134" s="1103" t="s">
        <v>2</v>
      </c>
      <c r="C134" s="1103" t="s">
        <v>124</v>
      </c>
      <c r="D134" s="1102" t="s">
        <v>125</v>
      </c>
      <c r="E134" s="1102" t="s">
        <v>5</v>
      </c>
      <c r="F134" s="1231" t="s">
        <v>6</v>
      </c>
      <c r="G134" s="1232"/>
      <c r="H134" s="1231" t="s">
        <v>7</v>
      </c>
      <c r="I134" s="1232"/>
      <c r="J134" s="1102" t="s">
        <v>8</v>
      </c>
      <c r="K134" s="1103" t="s">
        <v>9</v>
      </c>
    </row>
    <row r="135" spans="1:11" ht="63" x14ac:dyDescent="0.2">
      <c r="A135" s="1102"/>
      <c r="B135" s="1104"/>
      <c r="C135" s="1104"/>
      <c r="D135" s="1102"/>
      <c r="E135" s="1102"/>
      <c r="F135" s="278" t="s">
        <v>10</v>
      </c>
      <c r="G135" s="278" t="s">
        <v>126</v>
      </c>
      <c r="H135" s="278" t="s">
        <v>12</v>
      </c>
      <c r="I135" s="278" t="s">
        <v>127</v>
      </c>
      <c r="J135" s="1102"/>
      <c r="K135" s="1104"/>
    </row>
    <row r="136" spans="1:11" x14ac:dyDescent="0.2">
      <c r="A136" s="80" t="s">
        <v>128</v>
      </c>
      <c r="B136" s="80" t="s">
        <v>128</v>
      </c>
      <c r="C136" s="81" t="s">
        <v>128</v>
      </c>
      <c r="D136" s="81" t="s">
        <v>128</v>
      </c>
      <c r="E136" s="82" t="s">
        <v>128</v>
      </c>
      <c r="F136" s="364" t="s">
        <v>128</v>
      </c>
      <c r="G136" s="81" t="s">
        <v>128</v>
      </c>
      <c r="H136" s="364" t="s">
        <v>128</v>
      </c>
      <c r="I136" s="81" t="s">
        <v>128</v>
      </c>
      <c r="J136" s="83" t="s">
        <v>128</v>
      </c>
      <c r="K136" s="84" t="s">
        <v>128</v>
      </c>
    </row>
    <row r="137" spans="1:11" x14ac:dyDescent="0.2">
      <c r="A137" s="80"/>
      <c r="B137" s="85"/>
      <c r="C137" s="81"/>
      <c r="D137" s="81"/>
      <c r="E137" s="82"/>
      <c r="F137" s="86"/>
      <c r="G137" s="81"/>
      <c r="H137" s="86"/>
      <c r="I137" s="81"/>
      <c r="J137" s="82"/>
      <c r="K137" s="87"/>
    </row>
    <row r="138" spans="1:11" x14ac:dyDescent="0.2">
      <c r="A138" s="80"/>
      <c r="B138" s="85"/>
      <c r="C138" s="81"/>
      <c r="D138" s="81"/>
      <c r="E138" s="82"/>
      <c r="F138" s="81"/>
      <c r="G138" s="81"/>
      <c r="H138" s="81"/>
      <c r="I138" s="81"/>
      <c r="J138" s="82"/>
      <c r="K138" s="87"/>
    </row>
    <row r="139" spans="1:11" x14ac:dyDescent="0.2">
      <c r="A139" s="23"/>
      <c r="B139" s="24"/>
      <c r="C139" s="23"/>
      <c r="D139" s="23"/>
      <c r="E139" s="24"/>
      <c r="F139" s="23"/>
      <c r="G139" s="358"/>
      <c r="H139" s="23"/>
      <c r="I139" s="358"/>
      <c r="J139" s="358"/>
      <c r="K139" s="283" t="s">
        <v>0</v>
      </c>
    </row>
    <row r="140" spans="1:11" x14ac:dyDescent="0.2">
      <c r="A140" s="1101" t="s">
        <v>48</v>
      </c>
      <c r="B140" s="1101"/>
      <c r="C140" s="1101"/>
      <c r="D140" s="1101"/>
      <c r="E140" s="1101"/>
      <c r="F140" s="1101"/>
      <c r="G140" s="1101"/>
      <c r="H140" s="1101"/>
      <c r="I140" s="1101"/>
      <c r="J140" s="1101"/>
      <c r="K140" s="1101"/>
    </row>
    <row r="141" spans="1:11" x14ac:dyDescent="0.2">
      <c r="A141" s="1101" t="s">
        <v>129</v>
      </c>
      <c r="B141" s="1101"/>
      <c r="C141" s="1101"/>
      <c r="D141" s="1101"/>
      <c r="E141" s="1101"/>
      <c r="F141" s="1101"/>
      <c r="G141" s="1101"/>
      <c r="H141" s="1101"/>
      <c r="I141" s="1101"/>
      <c r="J141" s="1101"/>
      <c r="K141" s="1101"/>
    </row>
    <row r="142" spans="1:11" x14ac:dyDescent="0.2">
      <c r="A142" s="1101" t="s">
        <v>130</v>
      </c>
      <c r="B142" s="1101"/>
      <c r="C142" s="1101"/>
      <c r="D142" s="1101"/>
      <c r="E142" s="1101"/>
      <c r="F142" s="1101"/>
      <c r="G142" s="1101"/>
      <c r="H142" s="1101"/>
      <c r="I142" s="1101"/>
      <c r="J142" s="1101"/>
      <c r="K142" s="1101"/>
    </row>
    <row r="143" spans="1:11" x14ac:dyDescent="0.2">
      <c r="A143" s="49"/>
      <c r="B143" s="48"/>
      <c r="C143" s="49"/>
      <c r="D143" s="49"/>
      <c r="E143" s="48"/>
      <c r="F143" s="49"/>
      <c r="G143" s="360"/>
      <c r="H143" s="49"/>
      <c r="I143" s="360"/>
      <c r="J143" s="360"/>
      <c r="K143" s="48"/>
    </row>
    <row r="144" spans="1:11" x14ac:dyDescent="0.2">
      <c r="A144" s="1268" t="s">
        <v>1</v>
      </c>
      <c r="B144" s="1268" t="s">
        <v>131</v>
      </c>
      <c r="C144" s="1269" t="s">
        <v>132</v>
      </c>
      <c r="D144" s="1268" t="s">
        <v>133</v>
      </c>
      <c r="E144" s="1268" t="s">
        <v>134</v>
      </c>
      <c r="F144" s="1268" t="s">
        <v>135</v>
      </c>
      <c r="G144" s="1268"/>
      <c r="H144" s="1268" t="s">
        <v>7</v>
      </c>
      <c r="I144" s="1268"/>
      <c r="J144" s="1268" t="s">
        <v>136</v>
      </c>
      <c r="K144" s="1269" t="s">
        <v>30</v>
      </c>
    </row>
    <row r="145" spans="1:12" ht="84" x14ac:dyDescent="0.2">
      <c r="A145" s="1268"/>
      <c r="B145" s="1268"/>
      <c r="C145" s="1270"/>
      <c r="D145" s="1268"/>
      <c r="E145" s="1268"/>
      <c r="F145" s="282" t="s">
        <v>10</v>
      </c>
      <c r="G145" s="282" t="s">
        <v>137</v>
      </c>
      <c r="H145" s="282" t="s">
        <v>12</v>
      </c>
      <c r="I145" s="282" t="s">
        <v>138</v>
      </c>
      <c r="J145" s="1268"/>
      <c r="K145" s="1270"/>
    </row>
    <row r="146" spans="1:12" x14ac:dyDescent="0.2">
      <c r="A146" s="1287" t="s">
        <v>139</v>
      </c>
      <c r="B146" s="1288"/>
      <c r="C146" s="1288"/>
      <c r="D146" s="1288"/>
      <c r="E146" s="1288"/>
      <c r="F146" s="1288"/>
      <c r="G146" s="1288"/>
      <c r="H146" s="1288"/>
      <c r="I146" s="1288"/>
      <c r="J146" s="1288"/>
      <c r="K146" s="1289"/>
    </row>
    <row r="147" spans="1:12" x14ac:dyDescent="0.2">
      <c r="A147" s="88"/>
      <c r="B147" s="89"/>
      <c r="C147" s="90"/>
      <c r="D147" s="90"/>
      <c r="E147" s="90"/>
      <c r="F147" s="88"/>
      <c r="G147" s="420"/>
      <c r="H147" s="90"/>
      <c r="I147" s="90"/>
      <c r="J147" s="90"/>
      <c r="K147" s="135"/>
    </row>
    <row r="148" spans="1:12" x14ac:dyDescent="0.2">
      <c r="A148" s="50"/>
      <c r="B148" s="91"/>
      <c r="C148" s="93"/>
      <c r="D148" s="93"/>
      <c r="E148" s="421"/>
      <c r="F148" s="92"/>
      <c r="G148" s="422"/>
      <c r="H148" s="93"/>
      <c r="I148" s="93"/>
      <c r="J148" s="421"/>
      <c r="K148" s="11"/>
    </row>
    <row r="149" spans="1:12" x14ac:dyDescent="0.2">
      <c r="A149" s="1290" t="s">
        <v>140</v>
      </c>
      <c r="B149" s="1290"/>
      <c r="C149" s="1290"/>
      <c r="D149" s="1290"/>
      <c r="E149" s="1290"/>
      <c r="F149" s="1290"/>
      <c r="G149" s="1290"/>
      <c r="H149" s="1290"/>
      <c r="I149" s="1290"/>
      <c r="J149" s="1290"/>
      <c r="K149" s="1290"/>
      <c r="L149" s="94" t="s">
        <v>141</v>
      </c>
    </row>
    <row r="150" spans="1:12" x14ac:dyDescent="0.2">
      <c r="A150" s="1290" t="s">
        <v>142</v>
      </c>
      <c r="B150" s="1290"/>
      <c r="C150" s="1290"/>
      <c r="D150" s="1290"/>
      <c r="E150" s="1290"/>
      <c r="F150" s="1290"/>
      <c r="G150" s="1290"/>
      <c r="H150" s="1290"/>
      <c r="I150" s="1290"/>
      <c r="J150" s="1290"/>
      <c r="K150" s="1290"/>
      <c r="L150" s="1290"/>
    </row>
    <row r="151" spans="1:12" x14ac:dyDescent="0.2">
      <c r="A151" s="1291" t="s">
        <v>143</v>
      </c>
      <c r="B151" s="1291"/>
      <c r="C151" s="1291"/>
      <c r="D151" s="1291"/>
      <c r="E151" s="1291"/>
      <c r="F151" s="1291"/>
      <c r="G151" s="1291"/>
      <c r="H151" s="1291"/>
      <c r="I151" s="1291"/>
      <c r="J151" s="1291"/>
      <c r="K151" s="1291"/>
      <c r="L151" s="1291"/>
    </row>
    <row r="152" spans="1:12" ht="21" customHeight="1" x14ac:dyDescent="0.2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</row>
    <row r="153" spans="1:12" x14ac:dyDescent="0.2">
      <c r="A153" s="1292" t="s">
        <v>1</v>
      </c>
      <c r="B153" s="1292" t="s">
        <v>144</v>
      </c>
      <c r="C153" s="1292" t="s">
        <v>145</v>
      </c>
      <c r="D153" s="1292" t="s">
        <v>146</v>
      </c>
      <c r="E153" s="1293" t="s">
        <v>20</v>
      </c>
      <c r="F153" s="1293" t="s">
        <v>6</v>
      </c>
      <c r="G153" s="1293"/>
      <c r="H153" s="1292" t="s">
        <v>147</v>
      </c>
      <c r="I153" s="1292"/>
      <c r="J153" s="1292" t="s">
        <v>148</v>
      </c>
      <c r="K153" s="1294" t="s">
        <v>21</v>
      </c>
      <c r="L153" s="1295"/>
    </row>
    <row r="154" spans="1:12" ht="63" x14ac:dyDescent="0.2">
      <c r="A154" s="1292"/>
      <c r="B154" s="1292"/>
      <c r="C154" s="1292"/>
      <c r="D154" s="1292"/>
      <c r="E154" s="1293"/>
      <c r="F154" s="285" t="s">
        <v>10</v>
      </c>
      <c r="G154" s="96" t="s">
        <v>149</v>
      </c>
      <c r="H154" s="96" t="s">
        <v>12</v>
      </c>
      <c r="I154" s="96" t="s">
        <v>150</v>
      </c>
      <c r="J154" s="1292"/>
      <c r="K154" s="1296"/>
      <c r="L154" s="1297"/>
    </row>
    <row r="155" spans="1:12" ht="63" x14ac:dyDescent="0.2">
      <c r="A155" s="44">
        <v>1</v>
      </c>
      <c r="B155" s="45" t="s">
        <v>151</v>
      </c>
      <c r="C155" s="46">
        <v>24300</v>
      </c>
      <c r="D155" s="46">
        <v>26001</v>
      </c>
      <c r="E155" s="7" t="s">
        <v>32</v>
      </c>
      <c r="F155" s="7" t="s">
        <v>152</v>
      </c>
      <c r="G155" s="46">
        <v>26001</v>
      </c>
      <c r="H155" s="7" t="s">
        <v>152</v>
      </c>
      <c r="I155" s="46">
        <v>26001</v>
      </c>
      <c r="J155" s="44" t="s">
        <v>153</v>
      </c>
      <c r="K155" s="136" t="s">
        <v>154</v>
      </c>
      <c r="L155" s="47" t="s">
        <v>155</v>
      </c>
    </row>
    <row r="156" spans="1:12" ht="42" x14ac:dyDescent="0.2">
      <c r="A156" s="44">
        <v>2</v>
      </c>
      <c r="B156" s="45" t="s">
        <v>166</v>
      </c>
      <c r="C156" s="46">
        <v>35100</v>
      </c>
      <c r="D156" s="46">
        <v>37557</v>
      </c>
      <c r="E156" s="7" t="s">
        <v>32</v>
      </c>
      <c r="F156" s="7" t="s">
        <v>156</v>
      </c>
      <c r="G156" s="46">
        <v>37557</v>
      </c>
      <c r="H156" s="7" t="s">
        <v>156</v>
      </c>
      <c r="I156" s="46">
        <v>37557</v>
      </c>
      <c r="J156" s="44" t="s">
        <v>153</v>
      </c>
      <c r="K156" s="136" t="s">
        <v>157</v>
      </c>
      <c r="L156" s="47" t="s">
        <v>158</v>
      </c>
    </row>
    <row r="157" spans="1:12" x14ac:dyDescent="0.2">
      <c r="A157" s="23"/>
      <c r="B157" s="24"/>
      <c r="C157" s="26"/>
      <c r="D157" s="26"/>
      <c r="E157" s="24"/>
      <c r="F157" s="23"/>
      <c r="G157" s="358"/>
      <c r="H157" s="23"/>
      <c r="I157" s="358"/>
      <c r="J157" s="358"/>
      <c r="K157" s="283" t="s">
        <v>0</v>
      </c>
    </row>
    <row r="158" spans="1:12" x14ac:dyDescent="0.2">
      <c r="A158" s="1101" t="s">
        <v>48</v>
      </c>
      <c r="B158" s="1101"/>
      <c r="C158" s="1101"/>
      <c r="D158" s="1101"/>
      <c r="E158" s="1101"/>
      <c r="F158" s="1101"/>
      <c r="G158" s="1101"/>
      <c r="H158" s="1101"/>
      <c r="I158" s="1101"/>
      <c r="J158" s="1101"/>
      <c r="K158" s="1101"/>
    </row>
    <row r="159" spans="1:12" x14ac:dyDescent="0.2">
      <c r="A159" s="1101" t="s">
        <v>167</v>
      </c>
      <c r="B159" s="1101"/>
      <c r="C159" s="1101"/>
      <c r="D159" s="1101"/>
      <c r="E159" s="1101"/>
      <c r="F159" s="1101"/>
      <c r="G159" s="1101"/>
      <c r="H159" s="1101"/>
      <c r="I159" s="1101"/>
      <c r="J159" s="1101"/>
      <c r="K159" s="1101"/>
    </row>
    <row r="160" spans="1:12" x14ac:dyDescent="0.2">
      <c r="A160" s="1101" t="s">
        <v>168</v>
      </c>
      <c r="B160" s="1101"/>
      <c r="C160" s="1101"/>
      <c r="D160" s="1101"/>
      <c r="E160" s="1101"/>
      <c r="F160" s="1101"/>
      <c r="G160" s="1101"/>
      <c r="H160" s="1101"/>
      <c r="I160" s="1101"/>
      <c r="J160" s="1101"/>
      <c r="K160" s="1101"/>
    </row>
    <row r="161" spans="1:11" x14ac:dyDescent="0.2">
      <c r="A161" s="49"/>
      <c r="B161" s="48"/>
      <c r="C161" s="336"/>
      <c r="D161" s="336"/>
      <c r="E161" s="48"/>
      <c r="F161" s="49"/>
      <c r="G161" s="360"/>
      <c r="H161" s="49"/>
      <c r="I161" s="360"/>
      <c r="J161" s="360"/>
      <c r="K161" s="48"/>
    </row>
    <row r="162" spans="1:11" x14ac:dyDescent="0.2">
      <c r="A162" s="1102" t="s">
        <v>1</v>
      </c>
      <c r="B162" s="1102" t="s">
        <v>2</v>
      </c>
      <c r="C162" s="1171" t="s">
        <v>3</v>
      </c>
      <c r="D162" s="1171" t="s">
        <v>4</v>
      </c>
      <c r="E162" s="1102" t="s">
        <v>5</v>
      </c>
      <c r="F162" s="1102" t="s">
        <v>6</v>
      </c>
      <c r="G162" s="1102"/>
      <c r="H162" s="1102" t="s">
        <v>7</v>
      </c>
      <c r="I162" s="1102"/>
      <c r="J162" s="1102" t="s">
        <v>8</v>
      </c>
      <c r="K162" s="1102" t="s">
        <v>9</v>
      </c>
    </row>
    <row r="163" spans="1:11" ht="42" x14ac:dyDescent="0.2">
      <c r="A163" s="1103"/>
      <c r="B163" s="1103"/>
      <c r="C163" s="1286"/>
      <c r="D163" s="1286"/>
      <c r="E163" s="1103"/>
      <c r="F163" s="279" t="s">
        <v>10</v>
      </c>
      <c r="G163" s="279" t="s">
        <v>11</v>
      </c>
      <c r="H163" s="279" t="s">
        <v>12</v>
      </c>
      <c r="I163" s="279" t="s">
        <v>13</v>
      </c>
      <c r="J163" s="1103"/>
      <c r="K163" s="1103"/>
    </row>
    <row r="164" spans="1:11" ht="42" x14ac:dyDescent="0.2">
      <c r="A164" s="97">
        <v>1</v>
      </c>
      <c r="B164" s="100" t="s">
        <v>169</v>
      </c>
      <c r="C164" s="98">
        <v>377003.8</v>
      </c>
      <c r="D164" s="99">
        <v>376992.03</v>
      </c>
      <c r="E164" s="97" t="s">
        <v>22</v>
      </c>
      <c r="F164" s="100" t="s">
        <v>170</v>
      </c>
      <c r="G164" s="98">
        <v>369452.19</v>
      </c>
      <c r="H164" s="100" t="s">
        <v>170</v>
      </c>
      <c r="I164" s="98">
        <v>369452.19</v>
      </c>
      <c r="J164" s="97" t="s">
        <v>70</v>
      </c>
      <c r="K164" s="101" t="s">
        <v>171</v>
      </c>
    </row>
    <row r="165" spans="1:11" ht="42" x14ac:dyDescent="0.2">
      <c r="A165" s="102"/>
      <c r="B165" s="105" t="s">
        <v>172</v>
      </c>
      <c r="C165" s="103"/>
      <c r="D165" s="104"/>
      <c r="E165" s="106"/>
      <c r="F165" s="105"/>
      <c r="G165" s="103"/>
      <c r="H165" s="105"/>
      <c r="I165" s="106"/>
      <c r="J165" s="106"/>
      <c r="K165" s="107"/>
    </row>
    <row r="166" spans="1:11" ht="42" x14ac:dyDescent="0.2">
      <c r="A166" s="102"/>
      <c r="B166" s="105" t="s">
        <v>173</v>
      </c>
      <c r="C166" s="108"/>
      <c r="D166" s="109"/>
      <c r="E166" s="102"/>
      <c r="F166" s="110"/>
      <c r="G166" s="102"/>
      <c r="H166" s="110"/>
      <c r="I166" s="102"/>
      <c r="J166" s="102"/>
      <c r="K166" s="107"/>
    </row>
    <row r="167" spans="1:11" x14ac:dyDescent="0.2">
      <c r="A167" s="97">
        <v>2</v>
      </c>
      <c r="B167" s="100" t="s">
        <v>174</v>
      </c>
      <c r="C167" s="98">
        <v>9100.35</v>
      </c>
      <c r="D167" s="98">
        <v>9100.35</v>
      </c>
      <c r="E167" s="97" t="s">
        <v>22</v>
      </c>
      <c r="F167" s="111" t="s">
        <v>175</v>
      </c>
      <c r="G167" s="98">
        <v>9100.35</v>
      </c>
      <c r="H167" s="111" t="s">
        <v>175</v>
      </c>
      <c r="I167" s="98">
        <v>9100.35</v>
      </c>
      <c r="J167" s="97" t="s">
        <v>70</v>
      </c>
      <c r="K167" s="101" t="s">
        <v>176</v>
      </c>
    </row>
    <row r="168" spans="1:11" x14ac:dyDescent="0.2">
      <c r="A168" s="97">
        <v>3</v>
      </c>
      <c r="B168" s="100" t="s">
        <v>177</v>
      </c>
      <c r="C168" s="98">
        <v>7599.97</v>
      </c>
      <c r="D168" s="98">
        <v>7599.97</v>
      </c>
      <c r="E168" s="97" t="s">
        <v>22</v>
      </c>
      <c r="F168" s="100" t="s">
        <v>178</v>
      </c>
      <c r="G168" s="98">
        <v>7599.97</v>
      </c>
      <c r="H168" s="100" t="s">
        <v>178</v>
      </c>
      <c r="I168" s="98">
        <v>7599.97</v>
      </c>
      <c r="J168" s="97" t="s">
        <v>70</v>
      </c>
      <c r="K168" s="101" t="s">
        <v>179</v>
      </c>
    </row>
    <row r="169" spans="1:11" x14ac:dyDescent="0.2">
      <c r="A169" s="97">
        <v>4</v>
      </c>
      <c r="B169" s="100" t="s">
        <v>180</v>
      </c>
      <c r="C169" s="98">
        <v>20972</v>
      </c>
      <c r="D169" s="98">
        <v>20972</v>
      </c>
      <c r="E169" s="97" t="s">
        <v>22</v>
      </c>
      <c r="F169" s="111" t="s">
        <v>181</v>
      </c>
      <c r="G169" s="98">
        <v>20972</v>
      </c>
      <c r="H169" s="111" t="s">
        <v>181</v>
      </c>
      <c r="I169" s="98">
        <v>20972</v>
      </c>
      <c r="J169" s="97" t="s">
        <v>70</v>
      </c>
      <c r="K169" s="101" t="s">
        <v>182</v>
      </c>
    </row>
    <row r="170" spans="1:11" x14ac:dyDescent="0.2">
      <c r="A170" s="106"/>
      <c r="B170" s="105" t="s">
        <v>183</v>
      </c>
      <c r="C170" s="103"/>
      <c r="D170" s="104"/>
      <c r="E170" s="106"/>
      <c r="F170" s="112"/>
      <c r="G170" s="106"/>
      <c r="H170" s="112"/>
      <c r="I170" s="106"/>
      <c r="J170" s="106"/>
      <c r="K170" s="113"/>
    </row>
    <row r="171" spans="1:11" ht="42" x14ac:dyDescent="0.2">
      <c r="A171" s="97">
        <v>5</v>
      </c>
      <c r="B171" s="100" t="s">
        <v>184</v>
      </c>
      <c r="C171" s="98">
        <v>26750</v>
      </c>
      <c r="D171" s="98">
        <v>24075</v>
      </c>
      <c r="E171" s="97" t="s">
        <v>22</v>
      </c>
      <c r="F171" s="100" t="s">
        <v>185</v>
      </c>
      <c r="G171" s="98">
        <v>24075</v>
      </c>
      <c r="H171" s="100" t="s">
        <v>185</v>
      </c>
      <c r="I171" s="98">
        <v>24075</v>
      </c>
      <c r="J171" s="97" t="s">
        <v>70</v>
      </c>
      <c r="K171" s="101" t="s">
        <v>186</v>
      </c>
    </row>
    <row r="172" spans="1:11" ht="42" x14ac:dyDescent="0.2">
      <c r="A172" s="97">
        <v>6</v>
      </c>
      <c r="B172" s="100" t="s">
        <v>187</v>
      </c>
      <c r="C172" s="98">
        <v>41248.5</v>
      </c>
      <c r="D172" s="98">
        <v>23914.5</v>
      </c>
      <c r="E172" s="97" t="s">
        <v>22</v>
      </c>
      <c r="F172" s="100" t="s">
        <v>188</v>
      </c>
      <c r="G172" s="98">
        <v>23914.5</v>
      </c>
      <c r="H172" s="100" t="s">
        <v>188</v>
      </c>
      <c r="I172" s="98">
        <v>23914.5</v>
      </c>
      <c r="J172" s="97" t="s">
        <v>70</v>
      </c>
      <c r="K172" s="101" t="s">
        <v>189</v>
      </c>
    </row>
    <row r="173" spans="1:11" x14ac:dyDescent="0.2">
      <c r="A173" s="106"/>
      <c r="B173" s="105" t="s">
        <v>190</v>
      </c>
      <c r="C173" s="103"/>
      <c r="D173" s="104"/>
      <c r="E173" s="106"/>
      <c r="F173" s="105"/>
      <c r="G173" s="103"/>
      <c r="H173" s="105"/>
      <c r="I173" s="103"/>
      <c r="J173" s="106"/>
      <c r="K173" s="113"/>
    </row>
    <row r="174" spans="1:11" ht="42" x14ac:dyDescent="0.2">
      <c r="A174" s="114">
        <v>7</v>
      </c>
      <c r="B174" s="111" t="s">
        <v>191</v>
      </c>
      <c r="C174" s="98">
        <v>1872.5</v>
      </c>
      <c r="D174" s="98">
        <v>1872.5</v>
      </c>
      <c r="E174" s="97" t="s">
        <v>22</v>
      </c>
      <c r="F174" s="100" t="s">
        <v>192</v>
      </c>
      <c r="G174" s="98">
        <v>1872.5</v>
      </c>
      <c r="H174" s="100" t="s">
        <v>192</v>
      </c>
      <c r="I174" s="98">
        <v>1872.5</v>
      </c>
      <c r="J174" s="97" t="s">
        <v>70</v>
      </c>
      <c r="K174" s="101" t="s">
        <v>193</v>
      </c>
    </row>
    <row r="175" spans="1:11" x14ac:dyDescent="0.2">
      <c r="A175" s="114">
        <v>8</v>
      </c>
      <c r="B175" s="111" t="s">
        <v>194</v>
      </c>
      <c r="C175" s="99">
        <v>1765.5</v>
      </c>
      <c r="D175" s="98">
        <v>1650</v>
      </c>
      <c r="E175" s="97" t="s">
        <v>22</v>
      </c>
      <c r="F175" s="100" t="s">
        <v>87</v>
      </c>
      <c r="G175" s="98">
        <v>1650</v>
      </c>
      <c r="H175" s="100" t="s">
        <v>87</v>
      </c>
      <c r="I175" s="98">
        <v>1650</v>
      </c>
      <c r="J175" s="97" t="s">
        <v>70</v>
      </c>
      <c r="K175" s="101" t="s">
        <v>195</v>
      </c>
    </row>
    <row r="176" spans="1:11" ht="42" x14ac:dyDescent="0.2">
      <c r="A176" s="114">
        <v>9</v>
      </c>
      <c r="B176" s="111" t="s">
        <v>196</v>
      </c>
      <c r="C176" s="98">
        <v>115411.81</v>
      </c>
      <c r="D176" s="98">
        <v>115411.81</v>
      </c>
      <c r="E176" s="97" t="s">
        <v>22</v>
      </c>
      <c r="F176" s="111" t="s">
        <v>197</v>
      </c>
      <c r="G176" s="98">
        <v>115411.81</v>
      </c>
      <c r="H176" s="111" t="s">
        <v>197</v>
      </c>
      <c r="I176" s="98">
        <v>115411.81</v>
      </c>
      <c r="J176" s="97" t="s">
        <v>70</v>
      </c>
      <c r="K176" s="101" t="s">
        <v>198</v>
      </c>
    </row>
    <row r="177" spans="1:11" ht="42" x14ac:dyDescent="0.2">
      <c r="A177" s="114">
        <v>10</v>
      </c>
      <c r="B177" s="111" t="s">
        <v>199</v>
      </c>
      <c r="C177" s="99">
        <v>15333.1</v>
      </c>
      <c r="D177" s="98">
        <v>15333.1</v>
      </c>
      <c r="E177" s="97" t="s">
        <v>22</v>
      </c>
      <c r="F177" s="111" t="s">
        <v>200</v>
      </c>
      <c r="G177" s="99">
        <v>15333.1</v>
      </c>
      <c r="H177" s="111" t="s">
        <v>200</v>
      </c>
      <c r="I177" s="99">
        <v>15333.1</v>
      </c>
      <c r="J177" s="97" t="s">
        <v>70</v>
      </c>
      <c r="K177" s="101" t="s">
        <v>201</v>
      </c>
    </row>
    <row r="178" spans="1:11" x14ac:dyDescent="0.2">
      <c r="A178" s="115"/>
      <c r="B178" s="118" t="s">
        <v>202</v>
      </c>
      <c r="C178" s="116"/>
      <c r="D178" s="117"/>
      <c r="E178" s="120"/>
      <c r="F178" s="118"/>
      <c r="G178" s="119"/>
      <c r="H178" s="118"/>
      <c r="I178" s="119"/>
      <c r="J178" s="120"/>
      <c r="K178" s="121"/>
    </row>
    <row r="179" spans="1:11" x14ac:dyDescent="0.2">
      <c r="A179" s="23"/>
      <c r="B179" s="24"/>
      <c r="C179" s="26"/>
      <c r="D179" s="26"/>
      <c r="E179" s="24"/>
      <c r="F179" s="23"/>
      <c r="G179" s="358"/>
      <c r="H179" s="23"/>
      <c r="I179" s="358"/>
      <c r="J179" s="358"/>
      <c r="K179" s="283" t="s">
        <v>0</v>
      </c>
    </row>
    <row r="180" spans="1:11" x14ac:dyDescent="0.2">
      <c r="A180" s="1101" t="s">
        <v>203</v>
      </c>
      <c r="B180" s="1101"/>
      <c r="C180" s="1101"/>
      <c r="D180" s="1101"/>
      <c r="E180" s="1101"/>
      <c r="F180" s="1101"/>
      <c r="G180" s="1101"/>
      <c r="H180" s="1101"/>
      <c r="I180" s="1101"/>
      <c r="J180" s="1101"/>
      <c r="K180" s="1101"/>
    </row>
    <row r="181" spans="1:11" x14ac:dyDescent="0.2">
      <c r="A181" s="1101" t="s">
        <v>204</v>
      </c>
      <c r="B181" s="1101"/>
      <c r="C181" s="1101"/>
      <c r="D181" s="1101"/>
      <c r="E181" s="1101"/>
      <c r="F181" s="1101"/>
      <c r="G181" s="1101"/>
      <c r="H181" s="1101"/>
      <c r="I181" s="1101"/>
      <c r="J181" s="1101"/>
      <c r="K181" s="1101"/>
    </row>
    <row r="182" spans="1:11" x14ac:dyDescent="0.2">
      <c r="A182" s="1101" t="s">
        <v>205</v>
      </c>
      <c r="B182" s="1101"/>
      <c r="C182" s="1101"/>
      <c r="D182" s="1101"/>
      <c r="E182" s="1101"/>
      <c r="F182" s="1101"/>
      <c r="G182" s="1101"/>
      <c r="H182" s="1101"/>
      <c r="I182" s="1101"/>
      <c r="J182" s="1101"/>
      <c r="K182" s="1101"/>
    </row>
    <row r="183" spans="1:11" x14ac:dyDescent="0.2">
      <c r="A183" s="49"/>
      <c r="B183" s="48"/>
      <c r="C183" s="336"/>
      <c r="D183" s="336"/>
      <c r="E183" s="48"/>
      <c r="F183" s="49"/>
      <c r="G183" s="360"/>
      <c r="H183" s="49"/>
      <c r="I183" s="360"/>
      <c r="J183" s="360"/>
      <c r="K183" s="48"/>
    </row>
    <row r="184" spans="1:11" x14ac:dyDescent="0.2">
      <c r="A184" s="1103" t="s">
        <v>1</v>
      </c>
      <c r="B184" s="1103" t="s">
        <v>2</v>
      </c>
      <c r="C184" s="1286" t="s">
        <v>206</v>
      </c>
      <c r="D184" s="1286" t="s">
        <v>207</v>
      </c>
      <c r="E184" s="1103" t="s">
        <v>5</v>
      </c>
      <c r="F184" s="1231" t="s">
        <v>6</v>
      </c>
      <c r="G184" s="1232"/>
      <c r="H184" s="1231" t="s">
        <v>7</v>
      </c>
      <c r="I184" s="1232"/>
      <c r="J184" s="1103" t="s">
        <v>8</v>
      </c>
      <c r="K184" s="1103" t="s">
        <v>9</v>
      </c>
    </row>
    <row r="185" spans="1:11" ht="42" x14ac:dyDescent="0.2">
      <c r="A185" s="1104"/>
      <c r="B185" s="1104"/>
      <c r="C185" s="1301"/>
      <c r="D185" s="1301"/>
      <c r="E185" s="1104"/>
      <c r="F185" s="278" t="s">
        <v>10</v>
      </c>
      <c r="G185" s="278" t="s">
        <v>11</v>
      </c>
      <c r="H185" s="278" t="s">
        <v>12</v>
      </c>
      <c r="I185" s="278" t="s">
        <v>13</v>
      </c>
      <c r="J185" s="1104"/>
      <c r="K185" s="1104"/>
    </row>
    <row r="186" spans="1:11" ht="87.75" customHeight="1" x14ac:dyDescent="0.2">
      <c r="A186" s="122">
        <v>1</v>
      </c>
      <c r="B186" s="123" t="s">
        <v>208</v>
      </c>
      <c r="C186" s="2">
        <v>23967.29</v>
      </c>
      <c r="D186" s="2">
        <v>25645</v>
      </c>
      <c r="E186" s="122" t="s">
        <v>22</v>
      </c>
      <c r="F186" s="122" t="s">
        <v>209</v>
      </c>
      <c r="G186" s="2">
        <v>25645</v>
      </c>
      <c r="H186" s="122" t="s">
        <v>209</v>
      </c>
      <c r="I186" s="2">
        <v>25645</v>
      </c>
      <c r="J186" s="122" t="s">
        <v>210</v>
      </c>
      <c r="K186" s="122" t="s">
        <v>215</v>
      </c>
    </row>
    <row r="187" spans="1:11" ht="47.25" customHeight="1" x14ac:dyDescent="0.2">
      <c r="A187" s="122">
        <v>2</v>
      </c>
      <c r="B187" s="6" t="s">
        <v>211</v>
      </c>
      <c r="C187" s="2">
        <v>20050</v>
      </c>
      <c r="D187" s="2">
        <v>21453.5</v>
      </c>
      <c r="E187" s="122" t="s">
        <v>22</v>
      </c>
      <c r="F187" s="122" t="s">
        <v>212</v>
      </c>
      <c r="G187" s="2">
        <v>21453.5</v>
      </c>
      <c r="H187" s="122" t="s">
        <v>212</v>
      </c>
      <c r="I187" s="2">
        <v>21453.5</v>
      </c>
      <c r="J187" s="122" t="s">
        <v>210</v>
      </c>
      <c r="K187" s="122" t="s">
        <v>216</v>
      </c>
    </row>
    <row r="188" spans="1:11" ht="70.5" customHeight="1" x14ac:dyDescent="0.2">
      <c r="A188" s="7">
        <v>3</v>
      </c>
      <c r="B188" s="124" t="s">
        <v>213</v>
      </c>
      <c r="C188" s="2">
        <v>11400</v>
      </c>
      <c r="D188" s="2">
        <v>12198</v>
      </c>
      <c r="E188" s="122" t="s">
        <v>22</v>
      </c>
      <c r="F188" s="50" t="s">
        <v>214</v>
      </c>
      <c r="G188" s="2">
        <v>12198</v>
      </c>
      <c r="H188" s="50" t="s">
        <v>248</v>
      </c>
      <c r="I188" s="2">
        <v>12198</v>
      </c>
      <c r="J188" s="122" t="s">
        <v>210</v>
      </c>
      <c r="K188" s="122" t="s">
        <v>217</v>
      </c>
    </row>
    <row r="189" spans="1:11" x14ac:dyDescent="0.2">
      <c r="A189" s="23"/>
      <c r="B189" s="24"/>
      <c r="C189" s="23"/>
      <c r="D189" s="23"/>
      <c r="E189" s="24"/>
      <c r="F189" s="23"/>
      <c r="G189" s="358"/>
      <c r="H189" s="23"/>
      <c r="I189" s="358"/>
      <c r="J189" s="358"/>
      <c r="K189" s="283" t="s">
        <v>0</v>
      </c>
    </row>
    <row r="190" spans="1:11" x14ac:dyDescent="0.2">
      <c r="A190" s="1101" t="s">
        <v>218</v>
      </c>
      <c r="B190" s="1101"/>
      <c r="C190" s="1101"/>
      <c r="D190" s="1101"/>
      <c r="E190" s="1101"/>
      <c r="F190" s="1101"/>
      <c r="G190" s="1101"/>
      <c r="H190" s="1101"/>
      <c r="I190" s="1101"/>
      <c r="J190" s="1101"/>
      <c r="K190" s="1101"/>
    </row>
    <row r="191" spans="1:11" x14ac:dyDescent="0.2">
      <c r="A191" s="1101" t="s">
        <v>219</v>
      </c>
      <c r="B191" s="1101"/>
      <c r="C191" s="1101"/>
      <c r="D191" s="1101"/>
      <c r="E191" s="1101"/>
      <c r="F191" s="1101"/>
      <c r="G191" s="1101"/>
      <c r="H191" s="1101"/>
      <c r="I191" s="1101"/>
      <c r="J191" s="1101"/>
      <c r="K191" s="1101"/>
    </row>
    <row r="192" spans="1:11" x14ac:dyDescent="0.2">
      <c r="A192" s="1298" t="s">
        <v>220</v>
      </c>
      <c r="B192" s="1298"/>
      <c r="C192" s="1298"/>
      <c r="D192" s="1298"/>
      <c r="E192" s="1298"/>
      <c r="F192" s="1298"/>
      <c r="G192" s="1298"/>
      <c r="H192" s="1298"/>
      <c r="I192" s="1298"/>
      <c r="J192" s="1298"/>
      <c r="K192" s="1298"/>
    </row>
    <row r="193" spans="1:11" x14ac:dyDescent="0.2">
      <c r="A193" s="1299" t="s">
        <v>32</v>
      </c>
      <c r="B193" s="1300"/>
      <c r="C193" s="1300"/>
      <c r="D193" s="1300"/>
      <c r="E193" s="1300"/>
      <c r="F193" s="1300"/>
      <c r="G193" s="1300"/>
      <c r="H193" s="1300"/>
      <c r="I193" s="1300"/>
      <c r="J193" s="1300"/>
      <c r="K193" s="1300"/>
    </row>
    <row r="194" spans="1:11" x14ac:dyDescent="0.2">
      <c r="A194" s="1102" t="s">
        <v>1</v>
      </c>
      <c r="B194" s="1102" t="s">
        <v>2</v>
      </c>
      <c r="C194" s="1103" t="s">
        <v>3</v>
      </c>
      <c r="D194" s="1102" t="s">
        <v>4</v>
      </c>
      <c r="E194" s="1102" t="s">
        <v>5</v>
      </c>
      <c r="F194" s="1102" t="s">
        <v>6</v>
      </c>
      <c r="G194" s="1102"/>
      <c r="H194" s="1102" t="s">
        <v>7</v>
      </c>
      <c r="I194" s="1102"/>
      <c r="J194" s="1102" t="s">
        <v>8</v>
      </c>
      <c r="K194" s="1103" t="s">
        <v>30</v>
      </c>
    </row>
    <row r="195" spans="1:11" ht="42" x14ac:dyDescent="0.2">
      <c r="A195" s="1102"/>
      <c r="B195" s="1102"/>
      <c r="C195" s="1104"/>
      <c r="D195" s="1102"/>
      <c r="E195" s="1102"/>
      <c r="F195" s="278" t="s">
        <v>10</v>
      </c>
      <c r="G195" s="278" t="s">
        <v>11</v>
      </c>
      <c r="H195" s="278" t="s">
        <v>12</v>
      </c>
      <c r="I195" s="278" t="s">
        <v>13</v>
      </c>
      <c r="J195" s="1102"/>
      <c r="K195" s="1104"/>
    </row>
    <row r="196" spans="1:11" ht="63" x14ac:dyDescent="0.2">
      <c r="A196" s="92">
        <v>1</v>
      </c>
      <c r="B196" s="125" t="s">
        <v>221</v>
      </c>
      <c r="C196" s="126">
        <v>37450</v>
      </c>
      <c r="D196" s="126">
        <v>35310</v>
      </c>
      <c r="E196" s="423" t="s">
        <v>22</v>
      </c>
      <c r="F196" s="7" t="s">
        <v>222</v>
      </c>
      <c r="G196" s="126">
        <v>35310</v>
      </c>
      <c r="H196" s="7" t="s">
        <v>222</v>
      </c>
      <c r="I196" s="126">
        <v>35310</v>
      </c>
      <c r="J196" s="424" t="s">
        <v>70</v>
      </c>
      <c r="K196" s="50" t="s">
        <v>233</v>
      </c>
    </row>
    <row r="197" spans="1:11" ht="42" x14ac:dyDescent="0.2">
      <c r="A197" s="92">
        <v>2</v>
      </c>
      <c r="B197" s="12" t="s">
        <v>223</v>
      </c>
      <c r="C197" s="90">
        <v>26820</v>
      </c>
      <c r="D197" s="425">
        <v>24699</v>
      </c>
      <c r="E197" s="423" t="s">
        <v>22</v>
      </c>
      <c r="F197" s="127" t="s">
        <v>33</v>
      </c>
      <c r="G197" s="426">
        <v>24699</v>
      </c>
      <c r="H197" s="127" t="s">
        <v>33</v>
      </c>
      <c r="I197" s="426">
        <v>24699</v>
      </c>
      <c r="J197" s="424" t="s">
        <v>70</v>
      </c>
      <c r="K197" s="92" t="s">
        <v>234</v>
      </c>
    </row>
    <row r="198" spans="1:11" ht="63" x14ac:dyDescent="0.2">
      <c r="A198" s="92">
        <v>3</v>
      </c>
      <c r="B198" s="91" t="s">
        <v>224</v>
      </c>
      <c r="C198" s="126">
        <v>32100</v>
      </c>
      <c r="D198" s="126">
        <v>11962.6</v>
      </c>
      <c r="E198" s="423" t="s">
        <v>22</v>
      </c>
      <c r="F198" s="128" t="s">
        <v>225</v>
      </c>
      <c r="G198" s="126">
        <v>11962.6</v>
      </c>
      <c r="H198" s="128" t="s">
        <v>225</v>
      </c>
      <c r="I198" s="126">
        <v>11962.6</v>
      </c>
      <c r="J198" s="424" t="s">
        <v>70</v>
      </c>
      <c r="K198" s="92" t="s">
        <v>235</v>
      </c>
    </row>
    <row r="199" spans="1:11" ht="42" x14ac:dyDescent="0.2">
      <c r="A199" s="92">
        <v>4</v>
      </c>
      <c r="B199" s="12" t="s">
        <v>226</v>
      </c>
      <c r="C199" s="90">
        <v>3905.5</v>
      </c>
      <c r="D199" s="90">
        <v>2811.93</v>
      </c>
      <c r="E199" s="423" t="s">
        <v>22</v>
      </c>
      <c r="F199" s="127" t="s">
        <v>33</v>
      </c>
      <c r="G199" s="90">
        <v>2811.96</v>
      </c>
      <c r="H199" s="127" t="s">
        <v>33</v>
      </c>
      <c r="I199" s="90">
        <v>2811.96</v>
      </c>
      <c r="J199" s="424" t="s">
        <v>70</v>
      </c>
      <c r="K199" s="92" t="s">
        <v>236</v>
      </c>
    </row>
    <row r="200" spans="1:11" ht="42" x14ac:dyDescent="0.2">
      <c r="A200" s="92">
        <v>5</v>
      </c>
      <c r="B200" s="129" t="s">
        <v>227</v>
      </c>
      <c r="C200" s="90">
        <v>53500</v>
      </c>
      <c r="D200" s="90">
        <v>46545</v>
      </c>
      <c r="E200" s="427" t="s">
        <v>22</v>
      </c>
      <c r="F200" s="130" t="s">
        <v>228</v>
      </c>
      <c r="G200" s="90">
        <v>46545</v>
      </c>
      <c r="H200" s="130" t="s">
        <v>228</v>
      </c>
      <c r="I200" s="90">
        <v>46545</v>
      </c>
      <c r="J200" s="428" t="s">
        <v>70</v>
      </c>
      <c r="K200" s="9" t="s">
        <v>237</v>
      </c>
    </row>
    <row r="201" spans="1:11" ht="63" x14ac:dyDescent="0.2">
      <c r="A201" s="92">
        <v>6</v>
      </c>
      <c r="B201" s="129" t="s">
        <v>229</v>
      </c>
      <c r="C201" s="90">
        <v>106358</v>
      </c>
      <c r="D201" s="90">
        <v>82443.5</v>
      </c>
      <c r="E201" s="427" t="s">
        <v>22</v>
      </c>
      <c r="F201" s="130" t="s">
        <v>230</v>
      </c>
      <c r="G201" s="90">
        <v>82443.5</v>
      </c>
      <c r="H201" s="130" t="s">
        <v>230</v>
      </c>
      <c r="I201" s="90">
        <v>82443.5</v>
      </c>
      <c r="J201" s="428" t="s">
        <v>70</v>
      </c>
      <c r="K201" s="9" t="s">
        <v>238</v>
      </c>
    </row>
    <row r="202" spans="1:11" ht="105" x14ac:dyDescent="0.2">
      <c r="A202" s="131">
        <v>7</v>
      </c>
      <c r="B202" s="125" t="s">
        <v>231</v>
      </c>
      <c r="C202" s="117">
        <v>87996.800000000003</v>
      </c>
      <c r="D202" s="117">
        <v>51017.599999999999</v>
      </c>
      <c r="E202" s="429" t="s">
        <v>22</v>
      </c>
      <c r="F202" s="443" t="s">
        <v>232</v>
      </c>
      <c r="G202" s="117">
        <v>51017.599999999999</v>
      </c>
      <c r="H202" s="443" t="s">
        <v>232</v>
      </c>
      <c r="I202" s="117">
        <v>51017.599999999999</v>
      </c>
      <c r="J202" s="430" t="s">
        <v>70</v>
      </c>
      <c r="K202" s="9" t="s">
        <v>239</v>
      </c>
    </row>
    <row r="203" spans="1:11" ht="23.25" x14ac:dyDescent="0.2">
      <c r="A203" s="132"/>
      <c r="B203" s="133"/>
      <c r="C203" s="134"/>
      <c r="D203" s="134"/>
      <c r="E203" s="134"/>
      <c r="F203" s="133"/>
      <c r="G203" s="134"/>
      <c r="H203" s="134"/>
      <c r="I203" s="431">
        <f>SUM(I196:I202)</f>
        <v>254789.66</v>
      </c>
      <c r="J203" s="134"/>
      <c r="K203" s="137"/>
    </row>
    <row r="205" spans="1:11" ht="33.75" customHeight="1" x14ac:dyDescent="0.2">
      <c r="A205" s="1299" t="s">
        <v>245</v>
      </c>
      <c r="B205" s="1300"/>
      <c r="C205" s="1300"/>
      <c r="D205" s="1300"/>
      <c r="E205" s="1300"/>
      <c r="F205" s="1300"/>
      <c r="G205" s="1300"/>
      <c r="H205" s="1300"/>
      <c r="I205" s="1300"/>
      <c r="J205" s="1300"/>
      <c r="K205" s="1300"/>
    </row>
    <row r="206" spans="1:11" s="667" customFormat="1" ht="19.5" customHeight="1" x14ac:dyDescent="0.2">
      <c r="A206" s="1102" t="s">
        <v>1</v>
      </c>
      <c r="B206" s="1102" t="s">
        <v>2</v>
      </c>
      <c r="C206" s="1103" t="s">
        <v>3</v>
      </c>
      <c r="D206" s="1102" t="s">
        <v>4</v>
      </c>
      <c r="E206" s="1102" t="s">
        <v>5</v>
      </c>
      <c r="F206" s="1102" t="s">
        <v>6</v>
      </c>
      <c r="G206" s="1102"/>
      <c r="H206" s="1102" t="s">
        <v>7</v>
      </c>
      <c r="I206" s="1102"/>
      <c r="J206" s="1102" t="s">
        <v>8</v>
      </c>
      <c r="K206" s="1103" t="s">
        <v>30</v>
      </c>
    </row>
    <row r="207" spans="1:11" s="667" customFormat="1" ht="59.25" customHeight="1" x14ac:dyDescent="0.2">
      <c r="A207" s="1102"/>
      <c r="B207" s="1102"/>
      <c r="C207" s="1104"/>
      <c r="D207" s="1102"/>
      <c r="E207" s="1102"/>
      <c r="F207" s="278" t="s">
        <v>10</v>
      </c>
      <c r="G207" s="278" t="s">
        <v>11</v>
      </c>
      <c r="H207" s="278" t="s">
        <v>12</v>
      </c>
      <c r="I207" s="278" t="s">
        <v>13</v>
      </c>
      <c r="J207" s="1102"/>
      <c r="K207" s="1104"/>
    </row>
    <row r="208" spans="1:11" s="433" customFormat="1" ht="84" x14ac:dyDescent="0.2">
      <c r="A208" s="50">
        <v>1</v>
      </c>
      <c r="B208" s="12" t="s">
        <v>240</v>
      </c>
      <c r="C208" s="426">
        <v>9999150</v>
      </c>
      <c r="D208" s="426">
        <v>9989721</v>
      </c>
      <c r="E208" s="126" t="s">
        <v>241</v>
      </c>
      <c r="F208" s="41" t="s">
        <v>242</v>
      </c>
      <c r="G208" s="432">
        <v>9880000</v>
      </c>
      <c r="H208" s="41" t="s">
        <v>242</v>
      </c>
      <c r="I208" s="432">
        <v>9880000</v>
      </c>
      <c r="J208" s="424" t="s">
        <v>34</v>
      </c>
      <c r="K208" s="50" t="s">
        <v>246</v>
      </c>
    </row>
    <row r="209" spans="1:11" s="433" customFormat="1" ht="84" x14ac:dyDescent="0.2">
      <c r="A209" s="50">
        <v>2</v>
      </c>
      <c r="B209" s="12" t="s">
        <v>243</v>
      </c>
      <c r="C209" s="426">
        <v>9951000</v>
      </c>
      <c r="D209" s="426">
        <v>9934305</v>
      </c>
      <c r="E209" s="126" t="s">
        <v>241</v>
      </c>
      <c r="F209" s="41" t="s">
        <v>244</v>
      </c>
      <c r="G209" s="432">
        <v>9929000</v>
      </c>
      <c r="H209" s="41" t="s">
        <v>244</v>
      </c>
      <c r="I209" s="432">
        <v>9929000</v>
      </c>
      <c r="J209" s="424" t="s">
        <v>34</v>
      </c>
      <c r="K209" s="50" t="s">
        <v>247</v>
      </c>
    </row>
    <row r="210" spans="1:11" s="670" customFormat="1" ht="28.9" customHeight="1" x14ac:dyDescent="0.2">
      <c r="A210" s="1302"/>
      <c r="B210" s="1303"/>
      <c r="C210" s="1303"/>
      <c r="D210" s="1303"/>
      <c r="E210" s="1303"/>
      <c r="F210" s="1303"/>
      <c r="G210" s="1303"/>
      <c r="H210" s="1304"/>
      <c r="I210" s="668">
        <f>SUM(I208:I209)</f>
        <v>19809000</v>
      </c>
      <c r="J210" s="5"/>
      <c r="K210" s="669"/>
    </row>
    <row r="211" spans="1:11" x14ac:dyDescent="0.2">
      <c r="A211" s="23"/>
      <c r="B211" s="24"/>
      <c r="C211" s="23"/>
      <c r="D211" s="23"/>
      <c r="E211" s="24"/>
      <c r="F211" s="23"/>
      <c r="G211" s="358"/>
      <c r="H211" s="23"/>
      <c r="I211" s="358"/>
      <c r="J211" s="358"/>
      <c r="K211" s="283" t="s">
        <v>0</v>
      </c>
    </row>
    <row r="212" spans="1:11" x14ac:dyDescent="0.2">
      <c r="A212" s="1101" t="s">
        <v>249</v>
      </c>
      <c r="B212" s="1101"/>
      <c r="C212" s="1101"/>
      <c r="D212" s="1101"/>
      <c r="E212" s="1101"/>
      <c r="F212" s="1101"/>
      <c r="G212" s="1101"/>
      <c r="H212" s="1101"/>
      <c r="I212" s="1101"/>
      <c r="J212" s="1101"/>
      <c r="K212" s="1101"/>
    </row>
    <row r="213" spans="1:11" x14ac:dyDescent="0.2">
      <c r="A213" s="1101" t="s">
        <v>250</v>
      </c>
      <c r="B213" s="1101"/>
      <c r="C213" s="1101"/>
      <c r="D213" s="1101"/>
      <c r="E213" s="1101"/>
      <c r="F213" s="1101"/>
      <c r="G213" s="1101"/>
      <c r="H213" s="1101"/>
      <c r="I213" s="1101"/>
      <c r="J213" s="1101"/>
      <c r="K213" s="1101"/>
    </row>
    <row r="214" spans="1:11" x14ac:dyDescent="0.2">
      <c r="A214" s="1101" t="s">
        <v>251</v>
      </c>
      <c r="B214" s="1101"/>
      <c r="C214" s="1101"/>
      <c r="D214" s="1101"/>
      <c r="E214" s="1101"/>
      <c r="F214" s="1101"/>
      <c r="G214" s="1101"/>
      <c r="H214" s="1101"/>
      <c r="I214" s="1101"/>
      <c r="J214" s="1101"/>
      <c r="K214" s="1101"/>
    </row>
    <row r="215" spans="1:11" x14ac:dyDescent="0.2">
      <c r="A215" s="49"/>
      <c r="B215" s="48"/>
      <c r="C215" s="49"/>
      <c r="D215" s="49"/>
      <c r="E215" s="48"/>
      <c r="F215" s="49"/>
      <c r="G215" s="360"/>
      <c r="H215" s="49"/>
      <c r="I215" s="360"/>
      <c r="J215" s="360"/>
      <c r="K215" s="48"/>
    </row>
    <row r="216" spans="1:11" x14ac:dyDescent="0.2">
      <c r="A216" s="1268" t="s">
        <v>1</v>
      </c>
      <c r="B216" s="1268" t="s">
        <v>131</v>
      </c>
      <c r="C216" s="1269" t="s">
        <v>132</v>
      </c>
      <c r="D216" s="1268" t="s">
        <v>133</v>
      </c>
      <c r="E216" s="1268" t="s">
        <v>134</v>
      </c>
      <c r="F216" s="1268" t="s">
        <v>135</v>
      </c>
      <c r="G216" s="1268"/>
      <c r="H216" s="1268" t="s">
        <v>7</v>
      </c>
      <c r="I216" s="1268"/>
      <c r="J216" s="1268" t="s">
        <v>136</v>
      </c>
      <c r="K216" s="1269" t="s">
        <v>30</v>
      </c>
    </row>
    <row r="217" spans="1:11" ht="84" x14ac:dyDescent="0.2">
      <c r="A217" s="1268"/>
      <c r="B217" s="1268"/>
      <c r="C217" s="1270"/>
      <c r="D217" s="1268"/>
      <c r="E217" s="1268"/>
      <c r="F217" s="282" t="s">
        <v>10</v>
      </c>
      <c r="G217" s="282" t="s">
        <v>137</v>
      </c>
      <c r="H217" s="282" t="s">
        <v>12</v>
      </c>
      <c r="I217" s="282" t="s">
        <v>138</v>
      </c>
      <c r="J217" s="1268"/>
      <c r="K217" s="1270"/>
    </row>
    <row r="218" spans="1:11" x14ac:dyDescent="0.2">
      <c r="A218" s="1287" t="s">
        <v>139</v>
      </c>
      <c r="B218" s="1288"/>
      <c r="C218" s="1288"/>
      <c r="D218" s="1288"/>
      <c r="E218" s="1288"/>
      <c r="F218" s="1288"/>
      <c r="G218" s="1288"/>
      <c r="H218" s="1288"/>
      <c r="I218" s="1288"/>
      <c r="J218" s="1288"/>
      <c r="K218" s="1289"/>
    </row>
    <row r="219" spans="1:11" x14ac:dyDescent="0.2">
      <c r="A219" s="88"/>
      <c r="B219" s="89"/>
      <c r="C219" s="90"/>
      <c r="D219" s="90"/>
      <c r="E219" s="90"/>
      <c r="F219" s="88"/>
      <c r="G219" s="420"/>
      <c r="H219" s="90"/>
      <c r="I219" s="90"/>
      <c r="J219" s="90"/>
      <c r="K219" s="135"/>
    </row>
    <row r="220" spans="1:11" x14ac:dyDescent="0.2">
      <c r="A220" s="50"/>
      <c r="B220" s="91"/>
      <c r="C220" s="93"/>
      <c r="D220" s="93"/>
      <c r="E220" s="421"/>
      <c r="F220" s="92"/>
      <c r="G220" s="422"/>
      <c r="H220" s="93"/>
      <c r="I220" s="93"/>
      <c r="J220" s="421"/>
      <c r="K220" s="11"/>
    </row>
    <row r="221" spans="1:11" x14ac:dyDescent="0.2">
      <c r="A221" s="1315"/>
      <c r="B221" s="1315"/>
      <c r="C221" s="1315"/>
      <c r="D221" s="1315"/>
      <c r="E221" s="1315"/>
      <c r="F221" s="1315"/>
      <c r="G221" s="1315"/>
      <c r="H221" s="1315"/>
      <c r="I221" s="1315"/>
      <c r="J221" s="1315"/>
      <c r="K221" s="671" t="s">
        <v>141</v>
      </c>
    </row>
    <row r="222" spans="1:11" x14ac:dyDescent="0.2">
      <c r="A222" s="1316" t="s">
        <v>17</v>
      </c>
      <c r="B222" s="1316"/>
      <c r="C222" s="1316"/>
      <c r="D222" s="1316"/>
      <c r="E222" s="1316"/>
      <c r="F222" s="1316"/>
      <c r="G222" s="1316"/>
      <c r="H222" s="1316"/>
      <c r="I222" s="1316"/>
      <c r="J222" s="1316"/>
      <c r="K222" s="1316"/>
    </row>
    <row r="223" spans="1:11" x14ac:dyDescent="0.2">
      <c r="A223" s="1316" t="s">
        <v>252</v>
      </c>
      <c r="B223" s="1316"/>
      <c r="C223" s="1316"/>
      <c r="D223" s="1316"/>
      <c r="E223" s="1316"/>
      <c r="F223" s="1316"/>
      <c r="G223" s="1316"/>
      <c r="H223" s="1316"/>
      <c r="I223" s="1316"/>
      <c r="J223" s="1316"/>
      <c r="K223" s="1316"/>
    </row>
    <row r="224" spans="1:11" x14ac:dyDescent="0.2">
      <c r="A224" s="1034" t="s">
        <v>253</v>
      </c>
      <c r="B224" s="1034"/>
      <c r="C224" s="1034"/>
      <c r="D224" s="1034"/>
      <c r="E224" s="1034"/>
      <c r="F224" s="1034"/>
      <c r="G224" s="1034"/>
      <c r="H224" s="1034"/>
      <c r="I224" s="1034"/>
      <c r="J224" s="1034"/>
      <c r="K224" s="1034"/>
    </row>
    <row r="225" spans="1:11" x14ac:dyDescent="0.2">
      <c r="A225" s="138"/>
      <c r="B225" s="139"/>
      <c r="C225" s="139"/>
      <c r="D225" s="139"/>
      <c r="E225" s="139"/>
      <c r="F225" s="140"/>
      <c r="G225" s="140"/>
      <c r="H225" s="139"/>
      <c r="I225" s="140"/>
      <c r="J225" s="139"/>
      <c r="K225" s="139"/>
    </row>
    <row r="226" spans="1:11" x14ac:dyDescent="0.2">
      <c r="A226" s="1317" t="s">
        <v>1</v>
      </c>
      <c r="B226" s="1319" t="s">
        <v>18</v>
      </c>
      <c r="C226" s="1320" t="s">
        <v>254</v>
      </c>
      <c r="D226" s="1320" t="s">
        <v>19</v>
      </c>
      <c r="E226" s="1320" t="s">
        <v>20</v>
      </c>
      <c r="F226" s="1319" t="s">
        <v>6</v>
      </c>
      <c r="G226" s="1319"/>
      <c r="H226" s="1319" t="s">
        <v>7</v>
      </c>
      <c r="I226" s="1319"/>
      <c r="J226" s="1319" t="s">
        <v>8</v>
      </c>
      <c r="K226" s="1321" t="s">
        <v>21</v>
      </c>
    </row>
    <row r="227" spans="1:11" ht="42" x14ac:dyDescent="0.2">
      <c r="A227" s="1318"/>
      <c r="B227" s="1319"/>
      <c r="C227" s="1320"/>
      <c r="D227" s="1320"/>
      <c r="E227" s="1320"/>
      <c r="F227" s="672" t="s">
        <v>10</v>
      </c>
      <c r="G227" s="672" t="s">
        <v>11</v>
      </c>
      <c r="H227" s="672" t="s">
        <v>12</v>
      </c>
      <c r="I227" s="672" t="s">
        <v>13</v>
      </c>
      <c r="J227" s="1319"/>
      <c r="K227" s="1321"/>
    </row>
    <row r="228" spans="1:11" ht="63" x14ac:dyDescent="0.2">
      <c r="A228" s="141">
        <v>1</v>
      </c>
      <c r="B228" s="123" t="s">
        <v>255</v>
      </c>
      <c r="C228" s="434">
        <v>34240</v>
      </c>
      <c r="D228" s="434">
        <v>34240</v>
      </c>
      <c r="E228" s="435" t="s">
        <v>22</v>
      </c>
      <c r="F228" s="142" t="s">
        <v>256</v>
      </c>
      <c r="G228" s="434">
        <v>34240</v>
      </c>
      <c r="H228" s="142" t="s">
        <v>256</v>
      </c>
      <c r="I228" s="434">
        <v>34240</v>
      </c>
      <c r="J228" s="436" t="s">
        <v>266</v>
      </c>
      <c r="K228" s="143" t="s">
        <v>262</v>
      </c>
    </row>
    <row r="229" spans="1:11" ht="42" x14ac:dyDescent="0.2">
      <c r="A229" s="141">
        <v>2</v>
      </c>
      <c r="B229" s="123" t="s">
        <v>257</v>
      </c>
      <c r="C229" s="434">
        <v>57780</v>
      </c>
      <c r="D229" s="434">
        <v>57780</v>
      </c>
      <c r="E229" s="435" t="s">
        <v>22</v>
      </c>
      <c r="F229" s="142" t="s">
        <v>258</v>
      </c>
      <c r="G229" s="434">
        <v>57780</v>
      </c>
      <c r="H229" s="142" t="s">
        <v>258</v>
      </c>
      <c r="I229" s="434">
        <v>57780</v>
      </c>
      <c r="J229" s="436" t="s">
        <v>266</v>
      </c>
      <c r="K229" s="143" t="s">
        <v>263</v>
      </c>
    </row>
    <row r="230" spans="1:11" ht="42" x14ac:dyDescent="0.2">
      <c r="A230" s="141">
        <v>3</v>
      </c>
      <c r="B230" s="123" t="s">
        <v>259</v>
      </c>
      <c r="C230" s="434">
        <v>8672.35</v>
      </c>
      <c r="D230" s="434">
        <v>8672.35</v>
      </c>
      <c r="E230" s="435" t="s">
        <v>22</v>
      </c>
      <c r="F230" s="142" t="s">
        <v>258</v>
      </c>
      <c r="G230" s="434">
        <v>8672.35</v>
      </c>
      <c r="H230" s="142" t="s">
        <v>258</v>
      </c>
      <c r="I230" s="434">
        <v>8672.35</v>
      </c>
      <c r="J230" s="436" t="s">
        <v>266</v>
      </c>
      <c r="K230" s="143" t="s">
        <v>264</v>
      </c>
    </row>
    <row r="231" spans="1:11" ht="42" x14ac:dyDescent="0.2">
      <c r="A231" s="141">
        <v>4</v>
      </c>
      <c r="B231" s="123" t="s">
        <v>260</v>
      </c>
      <c r="C231" s="434">
        <v>19902</v>
      </c>
      <c r="D231" s="434">
        <v>19902</v>
      </c>
      <c r="E231" s="435" t="s">
        <v>22</v>
      </c>
      <c r="F231" s="142" t="s">
        <v>261</v>
      </c>
      <c r="G231" s="434">
        <v>19902</v>
      </c>
      <c r="H231" s="142" t="s">
        <v>261</v>
      </c>
      <c r="I231" s="434">
        <v>19902</v>
      </c>
      <c r="J231" s="436" t="s">
        <v>266</v>
      </c>
      <c r="K231" s="143" t="s">
        <v>265</v>
      </c>
    </row>
    <row r="232" spans="1:11" x14ac:dyDescent="0.2">
      <c r="A232" s="437"/>
      <c r="B232" s="180"/>
      <c r="C232" s="180"/>
      <c r="D232" s="180"/>
      <c r="E232" s="180"/>
      <c r="F232" s="180"/>
      <c r="G232" s="180"/>
      <c r="H232" s="438"/>
      <c r="I232" s="180"/>
      <c r="J232" s="180"/>
      <c r="K232" s="344" t="s">
        <v>141</v>
      </c>
    </row>
    <row r="233" spans="1:11" x14ac:dyDescent="0.2">
      <c r="A233" s="1305" t="s">
        <v>267</v>
      </c>
      <c r="B233" s="1305"/>
      <c r="C233" s="1305"/>
      <c r="D233" s="1305"/>
      <c r="E233" s="1305"/>
      <c r="F233" s="1305"/>
      <c r="G233" s="1305"/>
      <c r="H233" s="1305"/>
      <c r="I233" s="1305"/>
      <c r="J233" s="1305"/>
      <c r="K233" s="1305"/>
    </row>
    <row r="234" spans="1:11" x14ac:dyDescent="0.2">
      <c r="A234" s="1305" t="s">
        <v>268</v>
      </c>
      <c r="B234" s="1305"/>
      <c r="C234" s="1305"/>
      <c r="D234" s="1305"/>
      <c r="E234" s="1305"/>
      <c r="F234" s="1305"/>
      <c r="G234" s="1305"/>
      <c r="H234" s="1305"/>
      <c r="I234" s="1305"/>
      <c r="J234" s="1305"/>
      <c r="K234" s="1305"/>
    </row>
    <row r="235" spans="1:11" x14ac:dyDescent="0.2">
      <c r="A235" s="1306" t="s">
        <v>269</v>
      </c>
      <c r="B235" s="1306"/>
      <c r="C235" s="1306"/>
      <c r="D235" s="1306"/>
      <c r="E235" s="1306"/>
      <c r="F235" s="1306"/>
      <c r="G235" s="1306"/>
      <c r="H235" s="1306"/>
      <c r="I235" s="1306"/>
      <c r="J235" s="1306"/>
      <c r="K235" s="1306"/>
    </row>
    <row r="236" spans="1:11" x14ac:dyDescent="0.2">
      <c r="A236" s="286"/>
      <c r="B236" s="286"/>
      <c r="C236" s="286"/>
      <c r="D236" s="286"/>
      <c r="E236" s="286"/>
      <c r="F236" s="286"/>
      <c r="G236" s="286"/>
      <c r="H236" s="144"/>
      <c r="I236" s="286"/>
      <c r="J236" s="286"/>
      <c r="K236" s="286"/>
    </row>
    <row r="237" spans="1:11" x14ac:dyDescent="0.2">
      <c r="A237" s="1307" t="s">
        <v>1</v>
      </c>
      <c r="B237" s="1307" t="s">
        <v>18</v>
      </c>
      <c r="C237" s="1309" t="s">
        <v>254</v>
      </c>
      <c r="D237" s="1309" t="s">
        <v>270</v>
      </c>
      <c r="E237" s="1309" t="s">
        <v>20</v>
      </c>
      <c r="F237" s="1311" t="s">
        <v>6</v>
      </c>
      <c r="G237" s="1312"/>
      <c r="H237" s="1311" t="s">
        <v>7</v>
      </c>
      <c r="I237" s="1312"/>
      <c r="J237" s="1307" t="s">
        <v>8</v>
      </c>
      <c r="K237" s="1313" t="s">
        <v>271</v>
      </c>
    </row>
    <row r="238" spans="1:11" ht="42" x14ac:dyDescent="0.2">
      <c r="A238" s="1308"/>
      <c r="B238" s="1308"/>
      <c r="C238" s="1310"/>
      <c r="D238" s="1310"/>
      <c r="E238" s="1310"/>
      <c r="F238" s="289" t="s">
        <v>10</v>
      </c>
      <c r="G238" s="287" t="s">
        <v>11</v>
      </c>
      <c r="H238" s="287" t="s">
        <v>12</v>
      </c>
      <c r="I238" s="287" t="s">
        <v>272</v>
      </c>
      <c r="J238" s="1308"/>
      <c r="K238" s="1314"/>
    </row>
    <row r="239" spans="1:11" x14ac:dyDescent="0.2">
      <c r="A239" s="1325">
        <v>1</v>
      </c>
      <c r="B239" s="1327" t="s">
        <v>273</v>
      </c>
      <c r="C239" s="1330">
        <v>69550</v>
      </c>
      <c r="D239" s="1330">
        <v>69550</v>
      </c>
      <c r="E239" s="1332" t="s">
        <v>22</v>
      </c>
      <c r="F239" s="1334" t="s">
        <v>274</v>
      </c>
      <c r="G239" s="1330">
        <v>69550</v>
      </c>
      <c r="H239" s="1332" t="s">
        <v>275</v>
      </c>
      <c r="I239" s="1330">
        <v>69550</v>
      </c>
      <c r="J239" s="151" t="s">
        <v>34</v>
      </c>
      <c r="K239" s="1322" t="s">
        <v>276</v>
      </c>
    </row>
    <row r="240" spans="1:11" x14ac:dyDescent="0.2">
      <c r="A240" s="1326"/>
      <c r="B240" s="1328"/>
      <c r="C240" s="1331"/>
      <c r="D240" s="1331"/>
      <c r="E240" s="1333"/>
      <c r="F240" s="1335"/>
      <c r="G240" s="1331"/>
      <c r="H240" s="1337"/>
      <c r="I240" s="1331"/>
      <c r="J240" s="152" t="s">
        <v>277</v>
      </c>
      <c r="K240" s="1323"/>
    </row>
    <row r="241" spans="1:11" x14ac:dyDescent="0.2">
      <c r="A241" s="1339"/>
      <c r="B241" s="1329"/>
      <c r="C241" s="1331"/>
      <c r="D241" s="1331"/>
      <c r="E241" s="1333"/>
      <c r="F241" s="1336"/>
      <c r="G241" s="1331"/>
      <c r="H241" s="1338"/>
      <c r="I241" s="1331"/>
      <c r="J241" s="153" t="s">
        <v>278</v>
      </c>
      <c r="K241" s="1324"/>
    </row>
    <row r="242" spans="1:11" x14ac:dyDescent="0.2">
      <c r="A242" s="1325">
        <v>2</v>
      </c>
      <c r="B242" s="1327" t="s">
        <v>279</v>
      </c>
      <c r="C242" s="1330">
        <v>422650</v>
      </c>
      <c r="D242" s="1330">
        <v>422650</v>
      </c>
      <c r="E242" s="1332" t="s">
        <v>22</v>
      </c>
      <c r="F242" s="1334" t="s">
        <v>280</v>
      </c>
      <c r="G242" s="1330">
        <v>422650</v>
      </c>
      <c r="H242" s="1332" t="s">
        <v>281</v>
      </c>
      <c r="I242" s="1330">
        <v>422650</v>
      </c>
      <c r="J242" s="151" t="s">
        <v>34</v>
      </c>
      <c r="K242" s="1322" t="s">
        <v>282</v>
      </c>
    </row>
    <row r="243" spans="1:11" x14ac:dyDescent="0.2">
      <c r="A243" s="1326"/>
      <c r="B243" s="1328"/>
      <c r="C243" s="1331"/>
      <c r="D243" s="1331"/>
      <c r="E243" s="1333"/>
      <c r="F243" s="1335"/>
      <c r="G243" s="1331"/>
      <c r="H243" s="1337"/>
      <c r="I243" s="1331"/>
      <c r="J243" s="152" t="s">
        <v>277</v>
      </c>
      <c r="K243" s="1323"/>
    </row>
    <row r="244" spans="1:11" x14ac:dyDescent="0.2">
      <c r="A244" s="1326"/>
      <c r="B244" s="1329"/>
      <c r="C244" s="1331"/>
      <c r="D244" s="1331"/>
      <c r="E244" s="1333"/>
      <c r="F244" s="1336"/>
      <c r="G244" s="1331"/>
      <c r="H244" s="1338"/>
      <c r="I244" s="1331"/>
      <c r="J244" s="152" t="s">
        <v>278</v>
      </c>
      <c r="K244" s="1324"/>
    </row>
    <row r="245" spans="1:11" x14ac:dyDescent="0.2">
      <c r="A245" s="1325">
        <v>3</v>
      </c>
      <c r="B245" s="1327" t="s">
        <v>283</v>
      </c>
      <c r="C245" s="1330">
        <v>4290.7</v>
      </c>
      <c r="D245" s="1330">
        <v>4290.7</v>
      </c>
      <c r="E245" s="1332" t="s">
        <v>22</v>
      </c>
      <c r="F245" s="1334" t="s">
        <v>284</v>
      </c>
      <c r="G245" s="1330">
        <v>4290.7</v>
      </c>
      <c r="H245" s="1332" t="s">
        <v>33</v>
      </c>
      <c r="I245" s="1330">
        <v>4290.7</v>
      </c>
      <c r="J245" s="151" t="s">
        <v>34</v>
      </c>
      <c r="K245" s="1322" t="s">
        <v>285</v>
      </c>
    </row>
    <row r="246" spans="1:11" x14ac:dyDescent="0.2">
      <c r="A246" s="1326"/>
      <c r="B246" s="1328"/>
      <c r="C246" s="1331"/>
      <c r="D246" s="1331"/>
      <c r="E246" s="1333"/>
      <c r="F246" s="1335"/>
      <c r="G246" s="1331"/>
      <c r="H246" s="1337"/>
      <c r="I246" s="1331"/>
      <c r="J246" s="152" t="s">
        <v>277</v>
      </c>
      <c r="K246" s="1323"/>
    </row>
    <row r="247" spans="1:11" x14ac:dyDescent="0.2">
      <c r="A247" s="1326"/>
      <c r="B247" s="1329"/>
      <c r="C247" s="1331"/>
      <c r="D247" s="1331"/>
      <c r="E247" s="1333"/>
      <c r="F247" s="1336"/>
      <c r="G247" s="1331"/>
      <c r="H247" s="1338"/>
      <c r="I247" s="1331"/>
      <c r="J247" s="153" t="s">
        <v>278</v>
      </c>
      <c r="K247" s="1324"/>
    </row>
    <row r="248" spans="1:11" x14ac:dyDescent="0.2">
      <c r="A248" s="1325">
        <v>4</v>
      </c>
      <c r="B248" s="1327" t="s">
        <v>286</v>
      </c>
      <c r="C248" s="1340">
        <v>26481.97</v>
      </c>
      <c r="D248" s="1340">
        <v>26481.97</v>
      </c>
      <c r="E248" s="1332" t="s">
        <v>22</v>
      </c>
      <c r="F248" s="1334" t="s">
        <v>287</v>
      </c>
      <c r="G248" s="1340">
        <v>26481.97</v>
      </c>
      <c r="H248" s="1332" t="s">
        <v>288</v>
      </c>
      <c r="I248" s="1340">
        <v>26481.97</v>
      </c>
      <c r="J248" s="151" t="s">
        <v>34</v>
      </c>
      <c r="K248" s="1322" t="s">
        <v>289</v>
      </c>
    </row>
    <row r="249" spans="1:11" x14ac:dyDescent="0.2">
      <c r="A249" s="1326"/>
      <c r="B249" s="1328"/>
      <c r="C249" s="1341"/>
      <c r="D249" s="1341"/>
      <c r="E249" s="1333"/>
      <c r="F249" s="1335"/>
      <c r="G249" s="1341"/>
      <c r="H249" s="1337"/>
      <c r="I249" s="1341"/>
      <c r="J249" s="152" t="s">
        <v>277</v>
      </c>
      <c r="K249" s="1323"/>
    </row>
    <row r="250" spans="1:11" x14ac:dyDescent="0.2">
      <c r="A250" s="1339"/>
      <c r="B250" s="1329"/>
      <c r="C250" s="1342"/>
      <c r="D250" s="1342"/>
      <c r="E250" s="1333"/>
      <c r="F250" s="1336"/>
      <c r="G250" s="1342"/>
      <c r="H250" s="1338"/>
      <c r="I250" s="1342"/>
      <c r="J250" s="153" t="s">
        <v>278</v>
      </c>
      <c r="K250" s="1324"/>
    </row>
    <row r="251" spans="1:11" x14ac:dyDescent="0.2">
      <c r="A251" s="1325">
        <v>5</v>
      </c>
      <c r="B251" s="1327" t="s">
        <v>290</v>
      </c>
      <c r="C251" s="1340">
        <v>3531</v>
      </c>
      <c r="D251" s="1340">
        <v>3531</v>
      </c>
      <c r="E251" s="1332" t="s">
        <v>22</v>
      </c>
      <c r="F251" s="1334" t="s">
        <v>284</v>
      </c>
      <c r="G251" s="1340">
        <v>3531</v>
      </c>
      <c r="H251" s="1332" t="s">
        <v>33</v>
      </c>
      <c r="I251" s="1340">
        <v>3531</v>
      </c>
      <c r="J251" s="151" t="s">
        <v>34</v>
      </c>
      <c r="K251" s="1322" t="s">
        <v>291</v>
      </c>
    </row>
    <row r="252" spans="1:11" x14ac:dyDescent="0.2">
      <c r="A252" s="1326"/>
      <c r="B252" s="1328"/>
      <c r="C252" s="1341"/>
      <c r="D252" s="1341"/>
      <c r="E252" s="1333"/>
      <c r="F252" s="1335"/>
      <c r="G252" s="1341"/>
      <c r="H252" s="1337"/>
      <c r="I252" s="1341"/>
      <c r="J252" s="152" t="s">
        <v>277</v>
      </c>
      <c r="K252" s="1323"/>
    </row>
    <row r="253" spans="1:11" x14ac:dyDescent="0.2">
      <c r="A253" s="1339"/>
      <c r="B253" s="1329"/>
      <c r="C253" s="1342"/>
      <c r="D253" s="1342"/>
      <c r="E253" s="1333"/>
      <c r="F253" s="1336"/>
      <c r="G253" s="1342"/>
      <c r="H253" s="1338"/>
      <c r="I253" s="1342"/>
      <c r="J253" s="153" t="s">
        <v>278</v>
      </c>
      <c r="K253" s="1324"/>
    </row>
    <row r="254" spans="1:11" x14ac:dyDescent="0.2">
      <c r="A254" s="1343">
        <v>6</v>
      </c>
      <c r="B254" s="1344" t="s">
        <v>292</v>
      </c>
      <c r="C254" s="1345">
        <v>7721.12</v>
      </c>
      <c r="D254" s="1345">
        <v>7721.12</v>
      </c>
      <c r="E254" s="1346" t="s">
        <v>22</v>
      </c>
      <c r="F254" s="1334" t="s">
        <v>284</v>
      </c>
      <c r="G254" s="1345">
        <v>7721.12</v>
      </c>
      <c r="H254" s="1332" t="s">
        <v>33</v>
      </c>
      <c r="I254" s="1345">
        <v>7721.12</v>
      </c>
      <c r="J254" s="151" t="s">
        <v>34</v>
      </c>
      <c r="K254" s="1322" t="s">
        <v>293</v>
      </c>
    </row>
    <row r="255" spans="1:11" x14ac:dyDescent="0.2">
      <c r="A255" s="1343"/>
      <c r="B255" s="1344"/>
      <c r="C255" s="1345"/>
      <c r="D255" s="1345"/>
      <c r="E255" s="1347"/>
      <c r="F255" s="1335"/>
      <c r="G255" s="1345"/>
      <c r="H255" s="1337"/>
      <c r="I255" s="1345"/>
      <c r="J255" s="152" t="s">
        <v>277</v>
      </c>
      <c r="K255" s="1323"/>
    </row>
    <row r="256" spans="1:11" x14ac:dyDescent="0.2">
      <c r="A256" s="1343"/>
      <c r="B256" s="1344"/>
      <c r="C256" s="1345"/>
      <c r="D256" s="1345"/>
      <c r="E256" s="1347"/>
      <c r="F256" s="1336"/>
      <c r="G256" s="1345"/>
      <c r="H256" s="1338"/>
      <c r="I256" s="1345"/>
      <c r="J256" s="153" t="s">
        <v>278</v>
      </c>
      <c r="K256" s="1324"/>
    </row>
    <row r="257" spans="1:11" x14ac:dyDescent="0.2">
      <c r="A257" s="1325">
        <v>7</v>
      </c>
      <c r="B257" s="1344" t="s">
        <v>290</v>
      </c>
      <c r="C257" s="1330">
        <v>3531</v>
      </c>
      <c r="D257" s="1330">
        <v>3531</v>
      </c>
      <c r="E257" s="1332" t="s">
        <v>22</v>
      </c>
      <c r="F257" s="1334" t="s">
        <v>284</v>
      </c>
      <c r="G257" s="1330">
        <v>3531</v>
      </c>
      <c r="H257" s="1332" t="s">
        <v>33</v>
      </c>
      <c r="I257" s="1330">
        <v>3531</v>
      </c>
      <c r="J257" s="151" t="s">
        <v>34</v>
      </c>
      <c r="K257" s="1322" t="s">
        <v>298</v>
      </c>
    </row>
    <row r="258" spans="1:11" x14ac:dyDescent="0.2">
      <c r="A258" s="1326"/>
      <c r="B258" s="1344"/>
      <c r="C258" s="1331"/>
      <c r="D258" s="1331"/>
      <c r="E258" s="1333"/>
      <c r="F258" s="1335"/>
      <c r="G258" s="1331"/>
      <c r="H258" s="1337"/>
      <c r="I258" s="1331"/>
      <c r="J258" s="152" t="s">
        <v>277</v>
      </c>
      <c r="K258" s="1323"/>
    </row>
    <row r="259" spans="1:11" x14ac:dyDescent="0.2">
      <c r="A259" s="1339"/>
      <c r="B259" s="1344"/>
      <c r="C259" s="1348"/>
      <c r="D259" s="1348"/>
      <c r="E259" s="1333"/>
      <c r="F259" s="1336"/>
      <c r="G259" s="1348"/>
      <c r="H259" s="1338"/>
      <c r="I259" s="1348"/>
      <c r="J259" s="153" t="s">
        <v>278</v>
      </c>
      <c r="K259" s="1324"/>
    </row>
    <row r="260" spans="1:11" x14ac:dyDescent="0.2">
      <c r="A260" s="1325">
        <v>8</v>
      </c>
      <c r="B260" s="1344" t="s">
        <v>299</v>
      </c>
      <c r="C260" s="1330">
        <v>406600</v>
      </c>
      <c r="D260" s="1330">
        <v>406600</v>
      </c>
      <c r="E260" s="1332" t="s">
        <v>22</v>
      </c>
      <c r="F260" s="1334" t="s">
        <v>300</v>
      </c>
      <c r="G260" s="1330">
        <v>406600</v>
      </c>
      <c r="H260" s="1332" t="s">
        <v>301</v>
      </c>
      <c r="I260" s="1330">
        <v>406600</v>
      </c>
      <c r="J260" s="151" t="s">
        <v>34</v>
      </c>
      <c r="K260" s="1322" t="s">
        <v>302</v>
      </c>
    </row>
    <row r="261" spans="1:11" x14ac:dyDescent="0.2">
      <c r="A261" s="1326"/>
      <c r="B261" s="1344"/>
      <c r="C261" s="1331"/>
      <c r="D261" s="1331"/>
      <c r="E261" s="1333"/>
      <c r="F261" s="1335"/>
      <c r="G261" s="1331"/>
      <c r="H261" s="1337"/>
      <c r="I261" s="1331"/>
      <c r="J261" s="152" t="s">
        <v>277</v>
      </c>
      <c r="K261" s="1323"/>
    </row>
    <row r="262" spans="1:11" x14ac:dyDescent="0.2">
      <c r="A262" s="1339"/>
      <c r="B262" s="1344"/>
      <c r="C262" s="1348"/>
      <c r="D262" s="1348"/>
      <c r="E262" s="1333"/>
      <c r="F262" s="1336"/>
      <c r="G262" s="1348"/>
      <c r="H262" s="1338"/>
      <c r="I262" s="1348"/>
      <c r="J262" s="153" t="s">
        <v>278</v>
      </c>
      <c r="K262" s="1324"/>
    </row>
    <row r="263" spans="1:11" x14ac:dyDescent="0.2">
      <c r="A263" s="1325">
        <v>9</v>
      </c>
      <c r="B263" s="1327" t="s">
        <v>303</v>
      </c>
      <c r="C263" s="1330">
        <v>441888.6</v>
      </c>
      <c r="D263" s="1330">
        <v>441888.6</v>
      </c>
      <c r="E263" s="1332" t="s">
        <v>22</v>
      </c>
      <c r="F263" s="1334" t="s">
        <v>300</v>
      </c>
      <c r="G263" s="1330">
        <v>441888.6</v>
      </c>
      <c r="H263" s="1332" t="s">
        <v>301</v>
      </c>
      <c r="I263" s="1330">
        <v>441888.6</v>
      </c>
      <c r="J263" s="151" t="s">
        <v>34</v>
      </c>
      <c r="K263" s="1322" t="s">
        <v>304</v>
      </c>
    </row>
    <row r="264" spans="1:11" x14ac:dyDescent="0.2">
      <c r="A264" s="1326"/>
      <c r="B264" s="1328"/>
      <c r="C264" s="1331"/>
      <c r="D264" s="1331"/>
      <c r="E264" s="1333"/>
      <c r="F264" s="1335"/>
      <c r="G264" s="1331"/>
      <c r="H264" s="1337"/>
      <c r="I264" s="1331"/>
      <c r="J264" s="152" t="s">
        <v>277</v>
      </c>
      <c r="K264" s="1323"/>
    </row>
    <row r="265" spans="1:11" x14ac:dyDescent="0.2">
      <c r="A265" s="1339"/>
      <c r="B265" s="1329"/>
      <c r="C265" s="1348"/>
      <c r="D265" s="1348"/>
      <c r="E265" s="1333"/>
      <c r="F265" s="1336"/>
      <c r="G265" s="1348"/>
      <c r="H265" s="1338"/>
      <c r="I265" s="1348"/>
      <c r="J265" s="153" t="s">
        <v>278</v>
      </c>
      <c r="K265" s="1324"/>
    </row>
    <row r="266" spans="1:11" x14ac:dyDescent="0.2">
      <c r="A266" s="1325">
        <v>10</v>
      </c>
      <c r="B266" s="1327" t="s">
        <v>305</v>
      </c>
      <c r="C266" s="1330">
        <v>38365.39</v>
      </c>
      <c r="D266" s="1330">
        <v>38365.39</v>
      </c>
      <c r="E266" s="1332" t="s">
        <v>22</v>
      </c>
      <c r="F266" s="1334" t="s">
        <v>287</v>
      </c>
      <c r="G266" s="1330">
        <v>38365.39</v>
      </c>
      <c r="H266" s="1332" t="s">
        <v>288</v>
      </c>
      <c r="I266" s="1330">
        <v>38365.39</v>
      </c>
      <c r="J266" s="151" t="s">
        <v>34</v>
      </c>
      <c r="K266" s="1322" t="s">
        <v>306</v>
      </c>
    </row>
    <row r="267" spans="1:11" x14ac:dyDescent="0.2">
      <c r="A267" s="1326"/>
      <c r="B267" s="1328"/>
      <c r="C267" s="1331"/>
      <c r="D267" s="1331"/>
      <c r="E267" s="1333"/>
      <c r="F267" s="1335"/>
      <c r="G267" s="1331"/>
      <c r="H267" s="1337"/>
      <c r="I267" s="1331"/>
      <c r="J267" s="152" t="s">
        <v>277</v>
      </c>
      <c r="K267" s="1323"/>
    </row>
    <row r="268" spans="1:11" x14ac:dyDescent="0.2">
      <c r="A268" s="1326"/>
      <c r="B268" s="1329"/>
      <c r="C268" s="1331"/>
      <c r="D268" s="1331"/>
      <c r="E268" s="1333"/>
      <c r="F268" s="1336"/>
      <c r="G268" s="1331"/>
      <c r="H268" s="1338"/>
      <c r="I268" s="1331"/>
      <c r="J268" s="153" t="s">
        <v>278</v>
      </c>
      <c r="K268" s="1324"/>
    </row>
    <row r="269" spans="1:11" x14ac:dyDescent="0.2">
      <c r="A269" s="1325">
        <v>11</v>
      </c>
      <c r="B269" s="1327" t="s">
        <v>307</v>
      </c>
      <c r="C269" s="1330">
        <v>99510</v>
      </c>
      <c r="D269" s="1330">
        <v>99510</v>
      </c>
      <c r="E269" s="1332" t="s">
        <v>22</v>
      </c>
      <c r="F269" s="1334" t="s">
        <v>308</v>
      </c>
      <c r="G269" s="1330">
        <v>99510</v>
      </c>
      <c r="H269" s="1332" t="s">
        <v>309</v>
      </c>
      <c r="I269" s="1330">
        <v>99510</v>
      </c>
      <c r="J269" s="151" t="s">
        <v>34</v>
      </c>
      <c r="K269" s="1322" t="s">
        <v>310</v>
      </c>
    </row>
    <row r="270" spans="1:11" x14ac:dyDescent="0.2">
      <c r="A270" s="1326"/>
      <c r="B270" s="1328"/>
      <c r="C270" s="1331"/>
      <c r="D270" s="1331"/>
      <c r="E270" s="1333"/>
      <c r="F270" s="1335"/>
      <c r="G270" s="1331"/>
      <c r="H270" s="1337"/>
      <c r="I270" s="1331"/>
      <c r="J270" s="152" t="s">
        <v>277</v>
      </c>
      <c r="K270" s="1323"/>
    </row>
    <row r="271" spans="1:11" x14ac:dyDescent="0.2">
      <c r="A271" s="1339"/>
      <c r="B271" s="1329"/>
      <c r="C271" s="1348"/>
      <c r="D271" s="1348"/>
      <c r="E271" s="1333"/>
      <c r="F271" s="1336"/>
      <c r="G271" s="1348"/>
      <c r="H271" s="1338"/>
      <c r="I271" s="1348"/>
      <c r="J271" s="153" t="s">
        <v>278</v>
      </c>
      <c r="K271" s="1324"/>
    </row>
    <row r="272" spans="1:11" x14ac:dyDescent="0.2">
      <c r="A272" s="1325">
        <v>12</v>
      </c>
      <c r="B272" s="1327" t="s">
        <v>311</v>
      </c>
      <c r="C272" s="1330">
        <v>486000</v>
      </c>
      <c r="D272" s="1330">
        <v>486000</v>
      </c>
      <c r="E272" s="1332" t="s">
        <v>22</v>
      </c>
      <c r="F272" s="1334" t="s">
        <v>312</v>
      </c>
      <c r="G272" s="1330">
        <v>486000</v>
      </c>
      <c r="H272" s="1332" t="s">
        <v>313</v>
      </c>
      <c r="I272" s="1330">
        <v>486000</v>
      </c>
      <c r="J272" s="151" t="s">
        <v>34</v>
      </c>
      <c r="K272" s="1322" t="s">
        <v>314</v>
      </c>
    </row>
    <row r="273" spans="1:11" x14ac:dyDescent="0.2">
      <c r="A273" s="1326"/>
      <c r="B273" s="1328"/>
      <c r="C273" s="1331"/>
      <c r="D273" s="1331"/>
      <c r="E273" s="1333"/>
      <c r="F273" s="1335"/>
      <c r="G273" s="1331"/>
      <c r="H273" s="1337"/>
      <c r="I273" s="1331"/>
      <c r="J273" s="152" t="s">
        <v>277</v>
      </c>
      <c r="K273" s="1323"/>
    </row>
    <row r="274" spans="1:11" ht="37.5" customHeight="1" x14ac:dyDescent="0.2">
      <c r="A274" s="1339"/>
      <c r="B274" s="1329"/>
      <c r="C274" s="1348"/>
      <c r="D274" s="1348"/>
      <c r="E274" s="1349"/>
      <c r="F274" s="1336"/>
      <c r="G274" s="1348"/>
      <c r="H274" s="1338"/>
      <c r="I274" s="1348"/>
      <c r="J274" s="153" t="s">
        <v>278</v>
      </c>
      <c r="K274" s="1324"/>
    </row>
    <row r="275" spans="1:11" ht="33.75" customHeight="1" x14ac:dyDescent="0.2">
      <c r="A275" s="1350" t="s">
        <v>294</v>
      </c>
      <c r="B275" s="1350" t="s">
        <v>18</v>
      </c>
      <c r="C275" s="1351" t="s">
        <v>254</v>
      </c>
      <c r="D275" s="1351" t="s">
        <v>19</v>
      </c>
      <c r="E275" s="1351" t="s">
        <v>295</v>
      </c>
      <c r="F275" s="1350" t="s">
        <v>6</v>
      </c>
      <c r="G275" s="1350"/>
      <c r="H275" s="1350" t="s">
        <v>7</v>
      </c>
      <c r="I275" s="1350"/>
      <c r="J275" s="1350" t="s">
        <v>8</v>
      </c>
      <c r="K275" s="1352" t="s">
        <v>296</v>
      </c>
    </row>
    <row r="276" spans="1:11" ht="51" customHeight="1" x14ac:dyDescent="0.2">
      <c r="A276" s="1350"/>
      <c r="B276" s="1350"/>
      <c r="C276" s="1351"/>
      <c r="D276" s="1351"/>
      <c r="E276" s="1351"/>
      <c r="F276" s="289" t="s">
        <v>297</v>
      </c>
      <c r="G276" s="289" t="s">
        <v>11</v>
      </c>
      <c r="H276" s="289" t="s">
        <v>12</v>
      </c>
      <c r="I276" s="289" t="s">
        <v>272</v>
      </c>
      <c r="J276" s="1350"/>
      <c r="K276" s="1352"/>
    </row>
    <row r="277" spans="1:11" x14ac:dyDescent="0.2">
      <c r="A277" s="1343">
        <v>13</v>
      </c>
      <c r="B277" s="1344" t="s">
        <v>315</v>
      </c>
      <c r="C277" s="1353">
        <v>494340</v>
      </c>
      <c r="D277" s="1353">
        <v>494340</v>
      </c>
      <c r="E277" s="1332" t="s">
        <v>22</v>
      </c>
      <c r="F277" s="1334" t="s">
        <v>316</v>
      </c>
      <c r="G277" s="1353">
        <v>494340</v>
      </c>
      <c r="H277" s="1332" t="s">
        <v>317</v>
      </c>
      <c r="I277" s="1353">
        <v>494340</v>
      </c>
      <c r="J277" s="151" t="s">
        <v>34</v>
      </c>
      <c r="K277" s="1322" t="s">
        <v>318</v>
      </c>
    </row>
    <row r="278" spans="1:11" x14ac:dyDescent="0.2">
      <c r="A278" s="1343"/>
      <c r="B278" s="1344"/>
      <c r="C278" s="1353"/>
      <c r="D278" s="1353"/>
      <c r="E278" s="1337"/>
      <c r="F278" s="1335"/>
      <c r="G278" s="1353"/>
      <c r="H278" s="1337"/>
      <c r="I278" s="1353"/>
      <c r="J278" s="152" t="s">
        <v>338</v>
      </c>
      <c r="K278" s="1323"/>
    </row>
    <row r="279" spans="1:11" x14ac:dyDescent="0.2">
      <c r="A279" s="1325">
        <v>14</v>
      </c>
      <c r="B279" s="1327" t="s">
        <v>319</v>
      </c>
      <c r="C279" s="1330">
        <v>41462.5</v>
      </c>
      <c r="D279" s="1330">
        <v>41462.5</v>
      </c>
      <c r="E279" s="1332" t="s">
        <v>22</v>
      </c>
      <c r="F279" s="1334" t="s">
        <v>320</v>
      </c>
      <c r="G279" s="1330">
        <v>41462.5</v>
      </c>
      <c r="H279" s="1332" t="s">
        <v>321</v>
      </c>
      <c r="I279" s="1330">
        <v>41462.5</v>
      </c>
      <c r="J279" s="151" t="s">
        <v>34</v>
      </c>
      <c r="K279" s="1322" t="s">
        <v>322</v>
      </c>
    </row>
    <row r="280" spans="1:11" x14ac:dyDescent="0.2">
      <c r="A280" s="1326"/>
      <c r="B280" s="1328"/>
      <c r="C280" s="1331"/>
      <c r="D280" s="1331"/>
      <c r="E280" s="1333"/>
      <c r="F280" s="1335"/>
      <c r="G280" s="1331"/>
      <c r="H280" s="1337"/>
      <c r="I280" s="1331"/>
      <c r="J280" s="152" t="s">
        <v>277</v>
      </c>
      <c r="K280" s="1323"/>
    </row>
    <row r="281" spans="1:11" x14ac:dyDescent="0.2">
      <c r="A281" s="1339"/>
      <c r="B281" s="1329"/>
      <c r="C281" s="1348"/>
      <c r="D281" s="1348"/>
      <c r="E281" s="1333"/>
      <c r="F281" s="1336"/>
      <c r="G281" s="1348"/>
      <c r="H281" s="1338"/>
      <c r="I281" s="1348"/>
      <c r="J281" s="153" t="s">
        <v>278</v>
      </c>
      <c r="K281" s="1324"/>
    </row>
    <row r="282" spans="1:11" x14ac:dyDescent="0.2">
      <c r="A282" s="1325">
        <v>15</v>
      </c>
      <c r="B282" s="1327" t="s">
        <v>319</v>
      </c>
      <c r="C282" s="1330">
        <v>20597.5</v>
      </c>
      <c r="D282" s="1330">
        <v>20597.5</v>
      </c>
      <c r="E282" s="1332" t="s">
        <v>22</v>
      </c>
      <c r="F282" s="1334" t="s">
        <v>323</v>
      </c>
      <c r="G282" s="1330">
        <v>20597.5</v>
      </c>
      <c r="H282" s="1332" t="s">
        <v>324</v>
      </c>
      <c r="I282" s="1330">
        <v>20597.5</v>
      </c>
      <c r="J282" s="151" t="s">
        <v>34</v>
      </c>
      <c r="K282" s="1322" t="s">
        <v>325</v>
      </c>
    </row>
    <row r="283" spans="1:11" x14ac:dyDescent="0.2">
      <c r="A283" s="1326"/>
      <c r="B283" s="1328"/>
      <c r="C283" s="1331"/>
      <c r="D283" s="1331"/>
      <c r="E283" s="1333"/>
      <c r="F283" s="1335"/>
      <c r="G283" s="1331"/>
      <c r="H283" s="1337"/>
      <c r="I283" s="1331"/>
      <c r="J283" s="152" t="s">
        <v>277</v>
      </c>
      <c r="K283" s="1323"/>
    </row>
    <row r="284" spans="1:11" x14ac:dyDescent="0.2">
      <c r="A284" s="1339"/>
      <c r="B284" s="1329"/>
      <c r="C284" s="1348"/>
      <c r="D284" s="1348"/>
      <c r="E284" s="1333"/>
      <c r="F284" s="1336"/>
      <c r="G284" s="1348"/>
      <c r="H284" s="1338"/>
      <c r="I284" s="1348"/>
      <c r="J284" s="153" t="s">
        <v>278</v>
      </c>
      <c r="K284" s="1324"/>
    </row>
    <row r="285" spans="1:11" x14ac:dyDescent="0.2">
      <c r="A285" s="1325">
        <v>16</v>
      </c>
      <c r="B285" s="1327" t="s">
        <v>326</v>
      </c>
      <c r="C285" s="1330">
        <v>3691.5</v>
      </c>
      <c r="D285" s="1330">
        <v>3691.5</v>
      </c>
      <c r="E285" s="1332" t="s">
        <v>22</v>
      </c>
      <c r="F285" s="1334" t="s">
        <v>284</v>
      </c>
      <c r="G285" s="1330">
        <v>3691.5</v>
      </c>
      <c r="H285" s="1332" t="s">
        <v>33</v>
      </c>
      <c r="I285" s="1330">
        <v>3691.5</v>
      </c>
      <c r="J285" s="151" t="s">
        <v>34</v>
      </c>
      <c r="K285" s="1322" t="s">
        <v>327</v>
      </c>
    </row>
    <row r="286" spans="1:11" x14ac:dyDescent="0.2">
      <c r="A286" s="1326"/>
      <c r="B286" s="1328"/>
      <c r="C286" s="1331"/>
      <c r="D286" s="1331"/>
      <c r="E286" s="1333"/>
      <c r="F286" s="1335"/>
      <c r="G286" s="1331"/>
      <c r="H286" s="1337"/>
      <c r="I286" s="1331"/>
      <c r="J286" s="152" t="s">
        <v>277</v>
      </c>
      <c r="K286" s="1323"/>
    </row>
    <row r="287" spans="1:11" x14ac:dyDescent="0.2">
      <c r="A287" s="1339"/>
      <c r="B287" s="1329"/>
      <c r="C287" s="1348"/>
      <c r="D287" s="1348"/>
      <c r="E287" s="1333"/>
      <c r="F287" s="1336"/>
      <c r="G287" s="1348"/>
      <c r="H287" s="1338"/>
      <c r="I287" s="1348"/>
      <c r="J287" s="153" t="s">
        <v>278</v>
      </c>
      <c r="K287" s="1324"/>
    </row>
    <row r="288" spans="1:11" x14ac:dyDescent="0.2">
      <c r="A288" s="1325">
        <v>17</v>
      </c>
      <c r="B288" s="1327" t="s">
        <v>328</v>
      </c>
      <c r="C288" s="1340">
        <v>535</v>
      </c>
      <c r="D288" s="1340">
        <v>535</v>
      </c>
      <c r="E288" s="1332" t="s">
        <v>22</v>
      </c>
      <c r="F288" s="1334" t="s">
        <v>284</v>
      </c>
      <c r="G288" s="1340">
        <v>535</v>
      </c>
      <c r="H288" s="1332" t="s">
        <v>33</v>
      </c>
      <c r="I288" s="1340">
        <v>535</v>
      </c>
      <c r="J288" s="151" t="s">
        <v>34</v>
      </c>
      <c r="K288" s="1322" t="s">
        <v>329</v>
      </c>
    </row>
    <row r="289" spans="1:11" x14ac:dyDescent="0.2">
      <c r="A289" s="1326"/>
      <c r="B289" s="1328"/>
      <c r="C289" s="1341"/>
      <c r="D289" s="1341"/>
      <c r="E289" s="1333"/>
      <c r="F289" s="1335"/>
      <c r="G289" s="1341"/>
      <c r="H289" s="1337"/>
      <c r="I289" s="1341"/>
      <c r="J289" s="152" t="s">
        <v>277</v>
      </c>
      <c r="K289" s="1323"/>
    </row>
    <row r="290" spans="1:11" x14ac:dyDescent="0.2">
      <c r="A290" s="1339"/>
      <c r="B290" s="1329"/>
      <c r="C290" s="1342"/>
      <c r="D290" s="1342"/>
      <c r="E290" s="1333"/>
      <c r="F290" s="1336"/>
      <c r="G290" s="1342"/>
      <c r="H290" s="1338"/>
      <c r="I290" s="1342"/>
      <c r="J290" s="153" t="s">
        <v>278</v>
      </c>
      <c r="K290" s="1324"/>
    </row>
    <row r="291" spans="1:11" x14ac:dyDescent="0.2">
      <c r="A291" s="1325">
        <v>18</v>
      </c>
      <c r="B291" s="1327" t="s">
        <v>330</v>
      </c>
      <c r="C291" s="1330">
        <v>5136</v>
      </c>
      <c r="D291" s="1330">
        <v>5136</v>
      </c>
      <c r="E291" s="1332" t="s">
        <v>22</v>
      </c>
      <c r="F291" s="1334" t="s">
        <v>287</v>
      </c>
      <c r="G291" s="1330">
        <v>5136</v>
      </c>
      <c r="H291" s="1332" t="s">
        <v>288</v>
      </c>
      <c r="I291" s="1330">
        <v>5136</v>
      </c>
      <c r="J291" s="151" t="s">
        <v>34</v>
      </c>
      <c r="K291" s="1322" t="s">
        <v>331</v>
      </c>
    </row>
    <row r="292" spans="1:11" x14ac:dyDescent="0.2">
      <c r="A292" s="1326"/>
      <c r="B292" s="1328"/>
      <c r="C292" s="1331"/>
      <c r="D292" s="1331"/>
      <c r="E292" s="1333"/>
      <c r="F292" s="1335"/>
      <c r="G292" s="1331"/>
      <c r="H292" s="1337"/>
      <c r="I292" s="1331"/>
      <c r="J292" s="152" t="s">
        <v>277</v>
      </c>
      <c r="K292" s="1323"/>
    </row>
    <row r="293" spans="1:11" x14ac:dyDescent="0.2">
      <c r="A293" s="1339"/>
      <c r="B293" s="1329"/>
      <c r="C293" s="1348"/>
      <c r="D293" s="1348"/>
      <c r="E293" s="1349"/>
      <c r="F293" s="1336"/>
      <c r="G293" s="1348"/>
      <c r="H293" s="1338"/>
      <c r="I293" s="1348"/>
      <c r="J293" s="153" t="s">
        <v>278</v>
      </c>
      <c r="K293" s="1324"/>
    </row>
    <row r="294" spans="1:11" x14ac:dyDescent="0.2">
      <c r="A294" s="1325">
        <v>19</v>
      </c>
      <c r="B294" s="1327" t="s">
        <v>332</v>
      </c>
      <c r="C294" s="1330">
        <v>5542.6</v>
      </c>
      <c r="D294" s="1330">
        <v>5542.6</v>
      </c>
      <c r="E294" s="1332" t="s">
        <v>22</v>
      </c>
      <c r="F294" s="1334" t="s">
        <v>333</v>
      </c>
      <c r="G294" s="1330">
        <v>5542.6</v>
      </c>
      <c r="H294" s="1332" t="s">
        <v>334</v>
      </c>
      <c r="I294" s="1330">
        <v>5542.6</v>
      </c>
      <c r="J294" s="151" t="s">
        <v>34</v>
      </c>
      <c r="K294" s="1322" t="s">
        <v>335</v>
      </c>
    </row>
    <row r="295" spans="1:11" x14ac:dyDescent="0.2">
      <c r="A295" s="1326"/>
      <c r="B295" s="1328"/>
      <c r="C295" s="1331"/>
      <c r="D295" s="1331"/>
      <c r="E295" s="1333"/>
      <c r="F295" s="1335"/>
      <c r="G295" s="1331"/>
      <c r="H295" s="1337"/>
      <c r="I295" s="1331"/>
      <c r="J295" s="152" t="s">
        <v>277</v>
      </c>
      <c r="K295" s="1323"/>
    </row>
    <row r="296" spans="1:11" ht="55.5" customHeight="1" x14ac:dyDescent="0.2">
      <c r="A296" s="1339"/>
      <c r="B296" s="1329"/>
      <c r="C296" s="1348"/>
      <c r="D296" s="1348"/>
      <c r="E296" s="1349"/>
      <c r="F296" s="1336"/>
      <c r="G296" s="1348"/>
      <c r="H296" s="1338"/>
      <c r="I296" s="1348"/>
      <c r="J296" s="153" t="s">
        <v>278</v>
      </c>
      <c r="K296" s="1324"/>
    </row>
    <row r="297" spans="1:11" x14ac:dyDescent="0.2">
      <c r="A297" s="145"/>
      <c r="B297" s="146"/>
      <c r="C297" s="147"/>
      <c r="D297" s="147"/>
      <c r="E297" s="440"/>
      <c r="F297" s="148"/>
      <c r="G297" s="147"/>
      <c r="H297" s="148"/>
      <c r="I297" s="147"/>
      <c r="J297" s="149"/>
      <c r="K297" s="150"/>
    </row>
    <row r="298" spans="1:11" x14ac:dyDescent="0.2">
      <c r="A298" s="154"/>
      <c r="B298" s="154"/>
      <c r="C298" s="154"/>
      <c r="D298" s="154"/>
      <c r="E298" s="154"/>
      <c r="F298" s="1354" t="s">
        <v>336</v>
      </c>
      <c r="G298" s="1354"/>
      <c r="H298" s="1354"/>
      <c r="I298" s="441">
        <v>2581424.87</v>
      </c>
      <c r="J298" s="1355" t="s">
        <v>337</v>
      </c>
      <c r="K298" s="1355"/>
    </row>
    <row r="299" spans="1:11" x14ac:dyDescent="0.2">
      <c r="A299" s="23"/>
      <c r="B299" s="24"/>
      <c r="C299" s="363"/>
      <c r="D299" s="363"/>
      <c r="E299" s="24"/>
      <c r="F299" s="23"/>
      <c r="G299" s="358"/>
      <c r="H299" s="23"/>
      <c r="I299" s="358"/>
      <c r="J299" s="358"/>
      <c r="K299" s="283" t="s">
        <v>0</v>
      </c>
    </row>
    <row r="300" spans="1:11" x14ac:dyDescent="0.2">
      <c r="A300" s="1084" t="s">
        <v>343</v>
      </c>
      <c r="B300" s="1084"/>
      <c r="C300" s="1084"/>
      <c r="D300" s="1084"/>
      <c r="E300" s="1084"/>
      <c r="F300" s="1084"/>
      <c r="G300" s="1084"/>
      <c r="H300" s="1084"/>
      <c r="I300" s="1084"/>
      <c r="J300" s="1084"/>
      <c r="K300" s="1084"/>
    </row>
    <row r="301" spans="1:11" x14ac:dyDescent="0.2">
      <c r="A301" s="1084" t="s">
        <v>344</v>
      </c>
      <c r="B301" s="1084"/>
      <c r="C301" s="1084"/>
      <c r="D301" s="1084"/>
      <c r="E301" s="1084"/>
      <c r="F301" s="1084"/>
      <c r="G301" s="1084"/>
      <c r="H301" s="1084"/>
      <c r="I301" s="1084"/>
      <c r="J301" s="1084"/>
      <c r="K301" s="1084"/>
    </row>
    <row r="302" spans="1:11" x14ac:dyDescent="0.2">
      <c r="A302" s="1084" t="s">
        <v>345</v>
      </c>
      <c r="B302" s="1084"/>
      <c r="C302" s="1084"/>
      <c r="D302" s="1084"/>
      <c r="E302" s="1084"/>
      <c r="F302" s="1084"/>
      <c r="G302" s="1084"/>
      <c r="H302" s="1084"/>
      <c r="I302" s="1084"/>
      <c r="J302" s="1084"/>
      <c r="K302" s="1084"/>
    </row>
    <row r="303" spans="1:11" ht="30" customHeight="1" x14ac:dyDescent="0.2">
      <c r="A303" s="49"/>
      <c r="B303" s="48"/>
      <c r="C303" s="365"/>
      <c r="D303" s="365"/>
      <c r="E303" s="48"/>
      <c r="F303" s="49"/>
      <c r="G303" s="360"/>
      <c r="H303" s="49"/>
      <c r="I303" s="360"/>
      <c r="J303" s="360"/>
      <c r="K303" s="48"/>
    </row>
    <row r="304" spans="1:11" ht="32.25" customHeight="1" x14ac:dyDescent="0.2">
      <c r="A304" s="1102" t="s">
        <v>29</v>
      </c>
      <c r="B304" s="1102" t="s">
        <v>2</v>
      </c>
      <c r="C304" s="1278" t="s">
        <v>3</v>
      </c>
      <c r="D304" s="1280" t="s">
        <v>4</v>
      </c>
      <c r="E304" s="1102" t="s">
        <v>5</v>
      </c>
      <c r="F304" s="1102" t="s">
        <v>6</v>
      </c>
      <c r="G304" s="1102"/>
      <c r="H304" s="1102" t="s">
        <v>7</v>
      </c>
      <c r="I304" s="1102"/>
      <c r="J304" s="1102" t="s">
        <v>8</v>
      </c>
      <c r="K304" s="1103" t="s">
        <v>30</v>
      </c>
    </row>
    <row r="305" spans="1:11" ht="64.5" customHeight="1" x14ac:dyDescent="0.2">
      <c r="A305" s="1102"/>
      <c r="B305" s="1102"/>
      <c r="C305" s="1279"/>
      <c r="D305" s="1280"/>
      <c r="E305" s="1102"/>
      <c r="F305" s="278" t="s">
        <v>10</v>
      </c>
      <c r="G305" s="278" t="s">
        <v>11</v>
      </c>
      <c r="H305" s="278" t="s">
        <v>12</v>
      </c>
      <c r="I305" s="278" t="s">
        <v>13</v>
      </c>
      <c r="J305" s="1102"/>
      <c r="K305" s="1104"/>
    </row>
    <row r="306" spans="1:11" ht="63" x14ac:dyDescent="0.2">
      <c r="A306" s="9">
        <v>1</v>
      </c>
      <c r="B306" s="3" t="s">
        <v>346</v>
      </c>
      <c r="C306" s="366">
        <v>44736</v>
      </c>
      <c r="D306" s="366">
        <v>47867.519999999997</v>
      </c>
      <c r="E306" s="5" t="s">
        <v>32</v>
      </c>
      <c r="F306" s="10" t="s">
        <v>33</v>
      </c>
      <c r="G306" s="366">
        <v>47867.519999999997</v>
      </c>
      <c r="H306" s="10" t="s">
        <v>33</v>
      </c>
      <c r="I306" s="366">
        <v>47867.519999999997</v>
      </c>
      <c r="J306" s="5" t="s">
        <v>34</v>
      </c>
      <c r="K306" s="11" t="s">
        <v>347</v>
      </c>
    </row>
    <row r="307" spans="1:11" x14ac:dyDescent="0.2">
      <c r="C307" s="367"/>
      <c r="D307" s="367"/>
    </row>
    <row r="308" spans="1:11" x14ac:dyDescent="0.2">
      <c r="A308" s="53"/>
      <c r="B308" s="53"/>
      <c r="C308" s="368"/>
      <c r="D308" s="368"/>
      <c r="E308" s="53"/>
      <c r="F308" s="54"/>
      <c r="G308" s="369"/>
      <c r="H308" s="53"/>
      <c r="I308" s="370">
        <f>SUM(I306:I307)</f>
        <v>47867.519999999997</v>
      </c>
      <c r="J308" s="53"/>
      <c r="K308" s="53"/>
    </row>
    <row r="309" spans="1:11" x14ac:dyDescent="0.2">
      <c r="A309" s="1356" t="s">
        <v>348</v>
      </c>
      <c r="B309" s="1356"/>
      <c r="C309" s="1356"/>
      <c r="D309" s="1356"/>
      <c r="E309" s="1356"/>
      <c r="F309" s="1356"/>
      <c r="G309" s="1356"/>
      <c r="H309" s="1356"/>
      <c r="I309" s="1356"/>
      <c r="J309" s="1356"/>
      <c r="K309" s="1356"/>
    </row>
    <row r="310" spans="1:11" x14ac:dyDescent="0.2">
      <c r="A310" s="1357" t="s">
        <v>48</v>
      </c>
      <c r="B310" s="1357"/>
      <c r="C310" s="1357"/>
      <c r="D310" s="1357"/>
      <c r="E310" s="1357"/>
      <c r="F310" s="1357"/>
      <c r="G310" s="1357"/>
      <c r="H310" s="1357"/>
      <c r="I310" s="1357"/>
      <c r="J310" s="1357"/>
      <c r="K310" s="1357"/>
    </row>
    <row r="311" spans="1:11" x14ac:dyDescent="0.2">
      <c r="A311" s="1357" t="s">
        <v>349</v>
      </c>
      <c r="B311" s="1357"/>
      <c r="C311" s="1357"/>
      <c r="D311" s="1357"/>
      <c r="E311" s="1357"/>
      <c r="F311" s="1357"/>
      <c r="G311" s="1357"/>
      <c r="H311" s="1357"/>
      <c r="I311" s="1357"/>
      <c r="J311" s="1357"/>
      <c r="K311" s="1357"/>
    </row>
    <row r="312" spans="1:11" x14ac:dyDescent="0.2">
      <c r="A312" s="1357" t="s">
        <v>350</v>
      </c>
      <c r="B312" s="1357"/>
      <c r="C312" s="1357"/>
      <c r="D312" s="1357"/>
      <c r="E312" s="1357"/>
      <c r="F312" s="1357"/>
      <c r="G312" s="1357"/>
      <c r="H312" s="1357"/>
      <c r="I312" s="1357"/>
      <c r="J312" s="1357"/>
      <c r="K312" s="1357"/>
    </row>
    <row r="313" spans="1:11" x14ac:dyDescent="0.2">
      <c r="A313" s="1358" t="s">
        <v>32</v>
      </c>
      <c r="B313" s="1359"/>
      <c r="C313" s="1359"/>
      <c r="D313" s="1359"/>
      <c r="E313" s="1359"/>
      <c r="F313" s="1359"/>
      <c r="G313" s="1359"/>
      <c r="H313" s="1359"/>
      <c r="I313" s="1359"/>
      <c r="J313" s="1359"/>
      <c r="K313" s="1359"/>
    </row>
    <row r="314" spans="1:11" x14ac:dyDescent="0.2">
      <c r="A314" s="1360" t="s">
        <v>1</v>
      </c>
      <c r="B314" s="1360" t="s">
        <v>18</v>
      </c>
      <c r="C314" s="1361" t="s">
        <v>351</v>
      </c>
      <c r="D314" s="1361" t="s">
        <v>4</v>
      </c>
      <c r="E314" s="1360" t="s">
        <v>352</v>
      </c>
      <c r="F314" s="1360" t="s">
        <v>6</v>
      </c>
      <c r="G314" s="1360"/>
      <c r="H314" s="1360" t="s">
        <v>353</v>
      </c>
      <c r="I314" s="1360"/>
      <c r="J314" s="1360" t="s">
        <v>8</v>
      </c>
      <c r="K314" s="1360" t="s">
        <v>354</v>
      </c>
    </row>
    <row r="315" spans="1:11" x14ac:dyDescent="0.2">
      <c r="A315" s="1360"/>
      <c r="B315" s="1360"/>
      <c r="C315" s="1361"/>
      <c r="D315" s="1361"/>
      <c r="E315" s="1360"/>
      <c r="F315" s="1360"/>
      <c r="G315" s="1360"/>
      <c r="H315" s="1360"/>
      <c r="I315" s="1360"/>
      <c r="J315" s="1360"/>
      <c r="K315" s="1360"/>
    </row>
    <row r="316" spans="1:11" x14ac:dyDescent="0.2">
      <c r="A316" s="1360"/>
      <c r="B316" s="1360"/>
      <c r="C316" s="1361"/>
      <c r="D316" s="1361"/>
      <c r="E316" s="1360"/>
      <c r="F316" s="1360" t="s">
        <v>10</v>
      </c>
      <c r="G316" s="1361" t="s">
        <v>11</v>
      </c>
      <c r="H316" s="1360" t="s">
        <v>12</v>
      </c>
      <c r="I316" s="1361" t="s">
        <v>13</v>
      </c>
      <c r="J316" s="1360"/>
      <c r="K316" s="1360"/>
    </row>
    <row r="317" spans="1:11" x14ac:dyDescent="0.2">
      <c r="A317" s="1360"/>
      <c r="B317" s="1360"/>
      <c r="C317" s="1361"/>
      <c r="D317" s="1361"/>
      <c r="E317" s="1360"/>
      <c r="F317" s="1360"/>
      <c r="G317" s="1361"/>
      <c r="H317" s="1360"/>
      <c r="I317" s="1361"/>
      <c r="J317" s="1360"/>
      <c r="K317" s="1360"/>
    </row>
    <row r="318" spans="1:11" ht="126" x14ac:dyDescent="0.2">
      <c r="A318" s="290">
        <v>1</v>
      </c>
      <c r="B318" s="291" t="s">
        <v>355</v>
      </c>
      <c r="C318" s="432">
        <v>105440.19</v>
      </c>
      <c r="D318" s="432">
        <v>112821.0033</v>
      </c>
      <c r="E318" s="290" t="s">
        <v>41</v>
      </c>
      <c r="F318" s="290" t="s">
        <v>356</v>
      </c>
      <c r="G318" s="432">
        <v>107179.91</v>
      </c>
      <c r="H318" s="290" t="str">
        <f>+F318</f>
        <v>ห้างหุ้นส่วนจำกัด สวนสนการช่าง</v>
      </c>
      <c r="I318" s="432">
        <f>+G318</f>
        <v>107179.91</v>
      </c>
      <c r="J318" s="290" t="s">
        <v>70</v>
      </c>
      <c r="K318" s="290" t="s">
        <v>357</v>
      </c>
    </row>
    <row r="319" spans="1:11" ht="84" x14ac:dyDescent="0.2">
      <c r="A319" s="290">
        <v>2</v>
      </c>
      <c r="B319" s="291" t="s">
        <v>358</v>
      </c>
      <c r="C319" s="432">
        <v>1350225.75</v>
      </c>
      <c r="D319" s="432">
        <v>1350225.75</v>
      </c>
      <c r="E319" s="290" t="s">
        <v>41</v>
      </c>
      <c r="F319" s="290" t="s">
        <v>359</v>
      </c>
      <c r="G319" s="432">
        <v>1371989.31</v>
      </c>
      <c r="H319" s="290" t="str">
        <f t="shared" ref="H319:I327" si="0">+F319</f>
        <v>บริษัท เอสพี วอเตอร์ จำกัด</v>
      </c>
      <c r="I319" s="432">
        <f t="shared" si="0"/>
        <v>1371989.31</v>
      </c>
      <c r="J319" s="290" t="s">
        <v>70</v>
      </c>
      <c r="K319" s="290" t="s">
        <v>360</v>
      </c>
    </row>
    <row r="320" spans="1:11" ht="63" x14ac:dyDescent="0.2">
      <c r="A320" s="290">
        <v>3</v>
      </c>
      <c r="B320" s="291" t="s">
        <v>361</v>
      </c>
      <c r="C320" s="432">
        <v>413177</v>
      </c>
      <c r="D320" s="432">
        <v>442099.39</v>
      </c>
      <c r="E320" s="290" t="s">
        <v>41</v>
      </c>
      <c r="F320" s="290" t="s">
        <v>362</v>
      </c>
      <c r="G320" s="432">
        <v>442099.39</v>
      </c>
      <c r="H320" s="290" t="str">
        <f t="shared" si="0"/>
        <v>บริษัท ทีเอ็นเอ็มซี จำกัด</v>
      </c>
      <c r="I320" s="432">
        <f t="shared" si="0"/>
        <v>442099.39</v>
      </c>
      <c r="J320" s="290" t="s">
        <v>70</v>
      </c>
      <c r="K320" s="290" t="s">
        <v>363</v>
      </c>
    </row>
    <row r="321" spans="1:11" ht="168" x14ac:dyDescent="0.2">
      <c r="A321" s="290">
        <v>4</v>
      </c>
      <c r="B321" s="291" t="s">
        <v>364</v>
      </c>
      <c r="C321" s="432">
        <v>395962.62</v>
      </c>
      <c r="D321" s="432">
        <f t="shared" ref="D321" si="1">+C321*0.07+C321</f>
        <v>423680.00339999999</v>
      </c>
      <c r="E321" s="290" t="s">
        <v>41</v>
      </c>
      <c r="F321" s="290" t="s">
        <v>365</v>
      </c>
      <c r="G321" s="432">
        <v>402495.93</v>
      </c>
      <c r="H321" s="290" t="str">
        <f t="shared" si="0"/>
        <v>บริษัท พี.พีค.ไทยเอ็นจิเนียริ่งจำกัด</v>
      </c>
      <c r="I321" s="432">
        <f t="shared" si="0"/>
        <v>402495.93</v>
      </c>
      <c r="J321" s="290" t="s">
        <v>70</v>
      </c>
      <c r="K321" s="290" t="s">
        <v>366</v>
      </c>
    </row>
    <row r="322" spans="1:11" ht="63" x14ac:dyDescent="0.2">
      <c r="A322" s="290">
        <v>5</v>
      </c>
      <c r="B322" s="291" t="s">
        <v>367</v>
      </c>
      <c r="C322" s="432">
        <v>50540</v>
      </c>
      <c r="D322" s="432">
        <v>54077.8</v>
      </c>
      <c r="E322" s="290" t="s">
        <v>41</v>
      </c>
      <c r="F322" s="290" t="s">
        <v>368</v>
      </c>
      <c r="G322" s="432">
        <v>54077.8</v>
      </c>
      <c r="H322" s="290" t="str">
        <f t="shared" si="0"/>
        <v>บริษัท สินอำพัน คอมพิวเตอร์ จำกัด</v>
      </c>
      <c r="I322" s="432">
        <f t="shared" si="0"/>
        <v>54077.8</v>
      </c>
      <c r="J322" s="290" t="s">
        <v>70</v>
      </c>
      <c r="K322" s="290" t="s">
        <v>369</v>
      </c>
    </row>
    <row r="323" spans="1:11" ht="99" customHeight="1" x14ac:dyDescent="0.2">
      <c r="A323" s="290">
        <v>6</v>
      </c>
      <c r="B323" s="291" t="s">
        <v>370</v>
      </c>
      <c r="C323" s="432">
        <v>18967</v>
      </c>
      <c r="D323" s="432">
        <v>20294.689999999999</v>
      </c>
      <c r="E323" s="290" t="s">
        <v>41</v>
      </c>
      <c r="F323" s="290" t="s">
        <v>371</v>
      </c>
      <c r="G323" s="432">
        <v>20294.689999999999</v>
      </c>
      <c r="H323" s="290" t="str">
        <f t="shared" si="0"/>
        <v>บริษัท เจ.อาร์ ไฟร์ไฟท์ติ้งแอนด์ซัพพลาย จำกัด</v>
      </c>
      <c r="I323" s="432">
        <f t="shared" si="0"/>
        <v>20294.689999999999</v>
      </c>
      <c r="J323" s="290" t="s">
        <v>70</v>
      </c>
      <c r="K323" s="290" t="s">
        <v>372</v>
      </c>
    </row>
    <row r="324" spans="1:11" ht="146.25" customHeight="1" x14ac:dyDescent="0.2">
      <c r="A324" s="290">
        <v>7</v>
      </c>
      <c r="B324" s="291" t="s">
        <v>373</v>
      </c>
      <c r="C324" s="432">
        <v>26000</v>
      </c>
      <c r="D324" s="432">
        <v>26000</v>
      </c>
      <c r="E324" s="290" t="s">
        <v>41</v>
      </c>
      <c r="F324" s="290" t="s">
        <v>374</v>
      </c>
      <c r="G324" s="432">
        <v>26000</v>
      </c>
      <c r="H324" s="290" t="str">
        <f t="shared" si="0"/>
        <v>นายสันติสุข อุดมประสิทธิ์</v>
      </c>
      <c r="I324" s="432">
        <f t="shared" si="0"/>
        <v>26000</v>
      </c>
      <c r="J324" s="290" t="s">
        <v>70</v>
      </c>
      <c r="K324" s="290" t="s">
        <v>375</v>
      </c>
    </row>
    <row r="325" spans="1:11" ht="147" x14ac:dyDescent="0.2">
      <c r="A325" s="290">
        <v>8</v>
      </c>
      <c r="B325" s="292" t="s">
        <v>376</v>
      </c>
      <c r="C325" s="432">
        <v>323240.19</v>
      </c>
      <c r="D325" s="432">
        <f t="shared" ref="D325" si="2">+C325*0.07+C325</f>
        <v>345867.00329999998</v>
      </c>
      <c r="E325" s="290" t="s">
        <v>41</v>
      </c>
      <c r="F325" s="290" t="s">
        <v>377</v>
      </c>
      <c r="G325" s="432">
        <v>328573.59000000003</v>
      </c>
      <c r="H325" s="290" t="str">
        <f t="shared" si="0"/>
        <v>บริษัท เซน เทค (โกลบอล) จำกัด</v>
      </c>
      <c r="I325" s="432">
        <f t="shared" si="0"/>
        <v>328573.59000000003</v>
      </c>
      <c r="J325" s="290" t="s">
        <v>70</v>
      </c>
      <c r="K325" s="290" t="s">
        <v>378</v>
      </c>
    </row>
    <row r="326" spans="1:11" ht="63" x14ac:dyDescent="0.2">
      <c r="A326" s="290">
        <v>9</v>
      </c>
      <c r="B326" s="292" t="s">
        <v>379</v>
      </c>
      <c r="C326" s="432">
        <v>5030</v>
      </c>
      <c r="D326" s="432">
        <v>5382.1</v>
      </c>
      <c r="E326" s="290" t="s">
        <v>41</v>
      </c>
      <c r="F326" s="290" t="s">
        <v>380</v>
      </c>
      <c r="G326" s="432">
        <v>5382.1</v>
      </c>
      <c r="H326" s="290" t="str">
        <f t="shared" si="0"/>
        <v>ห้างหุ้นส่วนจำกัด พัฒนากิจซัพพลายส์ (2018)</v>
      </c>
      <c r="I326" s="432">
        <f t="shared" si="0"/>
        <v>5382.1</v>
      </c>
      <c r="J326" s="290" t="s">
        <v>70</v>
      </c>
      <c r="K326" s="290" t="s">
        <v>381</v>
      </c>
    </row>
    <row r="327" spans="1:11" ht="63" x14ac:dyDescent="0.2">
      <c r="A327" s="290">
        <v>10</v>
      </c>
      <c r="B327" s="291" t="s">
        <v>382</v>
      </c>
      <c r="C327" s="432">
        <v>49941</v>
      </c>
      <c r="D327" s="432">
        <v>53436.87</v>
      </c>
      <c r="E327" s="290" t="s">
        <v>41</v>
      </c>
      <c r="F327" s="290" t="s">
        <v>383</v>
      </c>
      <c r="G327" s="432">
        <v>53436.87</v>
      </c>
      <c r="H327" s="290" t="str">
        <f t="shared" si="0"/>
        <v>บริษัท ลอฟท์ เอเชีย จำกัด</v>
      </c>
      <c r="I327" s="432">
        <f t="shared" si="0"/>
        <v>53436.87</v>
      </c>
      <c r="J327" s="290" t="s">
        <v>70</v>
      </c>
      <c r="K327" s="290" t="s">
        <v>384</v>
      </c>
    </row>
    <row r="328" spans="1:11" x14ac:dyDescent="0.2">
      <c r="A328" s="155"/>
      <c r="B328" s="156"/>
      <c r="C328" s="157"/>
      <c r="D328" s="157"/>
      <c r="E328" s="442"/>
      <c r="F328" s="442"/>
      <c r="G328" s="158"/>
      <c r="H328" s="158"/>
      <c r="I328" s="158">
        <f>SUM(I318:I327)</f>
        <v>2811529.59</v>
      </c>
      <c r="J328" s="155"/>
      <c r="K328" s="159"/>
    </row>
    <row r="330" spans="1:11" x14ac:dyDescent="0.2">
      <c r="A330" s="1356" t="s">
        <v>348</v>
      </c>
      <c r="B330" s="1356"/>
      <c r="C330" s="1356"/>
      <c r="D330" s="1356"/>
      <c r="E330" s="1356"/>
      <c r="F330" s="1356"/>
      <c r="G330" s="1356"/>
      <c r="H330" s="1356"/>
      <c r="I330" s="1356"/>
      <c r="J330" s="1356"/>
      <c r="K330" s="1356"/>
    </row>
    <row r="331" spans="1:11" x14ac:dyDescent="0.2">
      <c r="A331" s="1357" t="s">
        <v>48</v>
      </c>
      <c r="B331" s="1357"/>
      <c r="C331" s="1357"/>
      <c r="D331" s="1357"/>
      <c r="E331" s="1357"/>
      <c r="F331" s="1357"/>
      <c r="G331" s="1357"/>
      <c r="H331" s="1357"/>
      <c r="I331" s="1357"/>
      <c r="J331" s="1357"/>
      <c r="K331" s="1357"/>
    </row>
    <row r="332" spans="1:11" x14ac:dyDescent="0.2">
      <c r="A332" s="1357" t="s">
        <v>349</v>
      </c>
      <c r="B332" s="1357"/>
      <c r="C332" s="1357"/>
      <c r="D332" s="1357"/>
      <c r="E332" s="1357"/>
      <c r="F332" s="1357"/>
      <c r="G332" s="1357"/>
      <c r="H332" s="1357"/>
      <c r="I332" s="1357"/>
      <c r="J332" s="1357"/>
      <c r="K332" s="1357"/>
    </row>
    <row r="333" spans="1:11" x14ac:dyDescent="0.2">
      <c r="A333" s="1357" t="s">
        <v>269</v>
      </c>
      <c r="B333" s="1357"/>
      <c r="C333" s="1357"/>
      <c r="D333" s="1357"/>
      <c r="E333" s="1357"/>
      <c r="F333" s="1357"/>
      <c r="G333" s="1357"/>
      <c r="H333" s="1357"/>
      <c r="I333" s="1357"/>
      <c r="J333" s="1357"/>
      <c r="K333" s="1357"/>
    </row>
    <row r="334" spans="1:11" ht="29.25" customHeight="1" x14ac:dyDescent="0.2">
      <c r="A334" s="1358" t="s">
        <v>385</v>
      </c>
      <c r="B334" s="1359"/>
      <c r="C334" s="1359"/>
      <c r="D334" s="1359"/>
      <c r="E334" s="1359"/>
      <c r="F334" s="1359"/>
      <c r="G334" s="1359"/>
      <c r="H334" s="1359"/>
      <c r="I334" s="1359"/>
      <c r="J334" s="1359"/>
      <c r="K334" s="1359"/>
    </row>
    <row r="335" spans="1:11" x14ac:dyDescent="0.2">
      <c r="A335" s="1360" t="s">
        <v>1</v>
      </c>
      <c r="B335" s="1362" t="s">
        <v>18</v>
      </c>
      <c r="C335" s="1361" t="s">
        <v>351</v>
      </c>
      <c r="D335" s="1361" t="s">
        <v>4</v>
      </c>
      <c r="E335" s="1362" t="s">
        <v>352</v>
      </c>
      <c r="F335" s="1365" t="s">
        <v>6</v>
      </c>
      <c r="G335" s="1366"/>
      <c r="H335" s="1360" t="s">
        <v>353</v>
      </c>
      <c r="I335" s="1360"/>
      <c r="J335" s="1360" t="s">
        <v>8</v>
      </c>
      <c r="K335" s="1362" t="s">
        <v>386</v>
      </c>
    </row>
    <row r="336" spans="1:11" x14ac:dyDescent="0.2">
      <c r="A336" s="1360"/>
      <c r="B336" s="1363"/>
      <c r="C336" s="1361"/>
      <c r="D336" s="1361"/>
      <c r="E336" s="1363"/>
      <c r="F336" s="1364"/>
      <c r="G336" s="1367"/>
      <c r="H336" s="1360"/>
      <c r="I336" s="1360"/>
      <c r="J336" s="1360"/>
      <c r="K336" s="1363"/>
    </row>
    <row r="337" spans="1:11" x14ac:dyDescent="0.2">
      <c r="A337" s="1360"/>
      <c r="B337" s="1363"/>
      <c r="C337" s="1361"/>
      <c r="D337" s="1361"/>
      <c r="E337" s="1364"/>
      <c r="F337" s="1360" t="s">
        <v>10</v>
      </c>
      <c r="G337" s="1368" t="s">
        <v>11</v>
      </c>
      <c r="H337" s="1370" t="s">
        <v>12</v>
      </c>
      <c r="I337" s="1360" t="s">
        <v>13</v>
      </c>
      <c r="J337" s="1360"/>
      <c r="K337" s="1363"/>
    </row>
    <row r="338" spans="1:11" x14ac:dyDescent="0.2">
      <c r="A338" s="1362"/>
      <c r="B338" s="1363"/>
      <c r="C338" s="1361"/>
      <c r="D338" s="1361"/>
      <c r="E338" s="1364"/>
      <c r="F338" s="1360"/>
      <c r="G338" s="1369"/>
      <c r="H338" s="1366"/>
      <c r="I338" s="1362"/>
      <c r="J338" s="1362"/>
      <c r="K338" s="1363"/>
    </row>
    <row r="339" spans="1:11" ht="35.25" customHeight="1" x14ac:dyDescent="0.2">
      <c r="A339" s="1360">
        <v>1</v>
      </c>
      <c r="B339" s="1380" t="s">
        <v>397</v>
      </c>
      <c r="C339" s="1374">
        <v>8286668.2199999997</v>
      </c>
      <c r="D339" s="1374">
        <f t="shared" ref="D339" si="3">+C339*0.07+C339</f>
        <v>8866734.9954000004</v>
      </c>
      <c r="E339" s="1360" t="s">
        <v>387</v>
      </c>
      <c r="F339" s="181" t="s">
        <v>388</v>
      </c>
      <c r="G339" s="160">
        <v>8187000</v>
      </c>
      <c r="H339" s="1382" t="str">
        <f>+F339</f>
        <v>ห้างหุ้นส่วนจำกัด อิทธิสิทธิ์ </v>
      </c>
      <c r="I339" s="1383">
        <v>8186027.8899999997</v>
      </c>
      <c r="J339" s="1382" t="s">
        <v>34</v>
      </c>
      <c r="K339" s="1360" t="s">
        <v>389</v>
      </c>
    </row>
    <row r="340" spans="1:11" ht="35.25" customHeight="1" x14ac:dyDescent="0.2">
      <c r="A340" s="1360"/>
      <c r="B340" s="1380"/>
      <c r="C340" s="1381"/>
      <c r="D340" s="1381"/>
      <c r="E340" s="1360"/>
      <c r="F340" s="181" t="s">
        <v>356</v>
      </c>
      <c r="G340" s="161">
        <v>8300000</v>
      </c>
      <c r="H340" s="1382"/>
      <c r="I340" s="1383"/>
      <c r="J340" s="1382"/>
      <c r="K340" s="1360"/>
    </row>
    <row r="341" spans="1:11" ht="90.75" customHeight="1" x14ac:dyDescent="0.2">
      <c r="A341" s="1360"/>
      <c r="B341" s="1380"/>
      <c r="C341" s="1375"/>
      <c r="D341" s="1375"/>
      <c r="E341" s="1360"/>
      <c r="F341" s="181" t="s">
        <v>390</v>
      </c>
      <c r="G341" s="162">
        <v>8866000</v>
      </c>
      <c r="H341" s="1382"/>
      <c r="I341" s="1383"/>
      <c r="J341" s="1382"/>
      <c r="K341" s="1360"/>
    </row>
    <row r="342" spans="1:11" ht="59.25" customHeight="1" x14ac:dyDescent="0.2">
      <c r="A342" s="1362">
        <v>2</v>
      </c>
      <c r="B342" s="1372" t="s">
        <v>398</v>
      </c>
      <c r="C342" s="1374">
        <v>18439252.34</v>
      </c>
      <c r="D342" s="1374">
        <v>19244327</v>
      </c>
      <c r="E342" s="1362" t="s">
        <v>387</v>
      </c>
      <c r="F342" s="182" t="s">
        <v>391</v>
      </c>
      <c r="G342" s="160">
        <v>18999111</v>
      </c>
      <c r="H342" s="1376" t="str">
        <f>+F342</f>
        <v>บริษัท บี เทรดดิ้ง จำกัด </v>
      </c>
      <c r="I342" s="1378">
        <v>18995898.77</v>
      </c>
      <c r="J342" s="1376" t="s">
        <v>34</v>
      </c>
      <c r="K342" s="1362" t="s">
        <v>392</v>
      </c>
    </row>
    <row r="343" spans="1:11" ht="114" customHeight="1" x14ac:dyDescent="0.2">
      <c r="A343" s="1371"/>
      <c r="B343" s="1373"/>
      <c r="C343" s="1375"/>
      <c r="D343" s="1375"/>
      <c r="E343" s="1371"/>
      <c r="F343" s="183" t="s">
        <v>393</v>
      </c>
      <c r="G343" s="162">
        <v>19240000</v>
      </c>
      <c r="H343" s="1377"/>
      <c r="I343" s="1379"/>
      <c r="J343" s="1377"/>
      <c r="K343" s="1371"/>
    </row>
    <row r="344" spans="1:11" ht="24" x14ac:dyDescent="0.2">
      <c r="A344" s="1362">
        <v>3</v>
      </c>
      <c r="B344" s="1372" t="s">
        <v>394</v>
      </c>
      <c r="C344" s="1374">
        <v>14425233.640000001</v>
      </c>
      <c r="D344" s="1374">
        <v>15168883</v>
      </c>
      <c r="E344" s="1362" t="s">
        <v>387</v>
      </c>
      <c r="F344" s="182" t="s">
        <v>395</v>
      </c>
      <c r="G344" s="160">
        <v>15040000</v>
      </c>
      <c r="H344" s="1376" t="str">
        <f>+F344</f>
        <v>บริษัท สุทธิพร การโยธา จำกัด</v>
      </c>
      <c r="I344" s="1378">
        <v>15015188.35</v>
      </c>
      <c r="J344" s="1376" t="s">
        <v>34</v>
      </c>
      <c r="K344" s="1362" t="s">
        <v>396</v>
      </c>
    </row>
    <row r="345" spans="1:11" ht="148.5" customHeight="1" x14ac:dyDescent="0.2">
      <c r="A345" s="1371"/>
      <c r="B345" s="1373"/>
      <c r="C345" s="1375"/>
      <c r="D345" s="1375"/>
      <c r="E345" s="1371"/>
      <c r="F345" s="183" t="s">
        <v>391</v>
      </c>
      <c r="G345" s="162">
        <v>15165000</v>
      </c>
      <c r="H345" s="1377"/>
      <c r="I345" s="1379"/>
      <c r="J345" s="1377"/>
      <c r="K345" s="1371"/>
    </row>
    <row r="346" spans="1:11" ht="42.75" customHeight="1" x14ac:dyDescent="0.2">
      <c r="A346" s="155"/>
      <c r="B346" s="353"/>
      <c r="C346" s="157"/>
      <c r="D346" s="157"/>
      <c r="E346" s="155"/>
      <c r="F346" s="155"/>
      <c r="G346" s="444"/>
      <c r="H346" s="155"/>
      <c r="I346" s="163">
        <f>SUM(I339:I345)</f>
        <v>42197115.009999998</v>
      </c>
      <c r="J346" s="155"/>
      <c r="K346" s="155"/>
    </row>
    <row r="347" spans="1:11" x14ac:dyDescent="0.2">
      <c r="A347" s="23"/>
      <c r="B347" s="24"/>
      <c r="C347" s="26"/>
      <c r="D347" s="26"/>
      <c r="E347" s="24"/>
      <c r="F347" s="23"/>
      <c r="G347" s="358"/>
      <c r="H347" s="23"/>
      <c r="I347" s="358"/>
      <c r="J347" s="358"/>
      <c r="K347" s="283" t="s">
        <v>0</v>
      </c>
    </row>
    <row r="348" spans="1:11" x14ac:dyDescent="0.2">
      <c r="A348" s="1101" t="s">
        <v>48</v>
      </c>
      <c r="B348" s="1101"/>
      <c r="C348" s="1101"/>
      <c r="D348" s="1101"/>
      <c r="E348" s="1101"/>
      <c r="F348" s="1101"/>
      <c r="G348" s="1101"/>
      <c r="H348" s="1101"/>
      <c r="I348" s="1101"/>
      <c r="J348" s="1101"/>
      <c r="K348" s="1101"/>
    </row>
    <row r="349" spans="1:11" x14ac:dyDescent="0.2">
      <c r="A349" s="1101" t="s">
        <v>399</v>
      </c>
      <c r="B349" s="1101"/>
      <c r="C349" s="1101"/>
      <c r="D349" s="1101"/>
      <c r="E349" s="1101"/>
      <c r="F349" s="1101"/>
      <c r="G349" s="1101"/>
      <c r="H349" s="1101"/>
      <c r="I349" s="1101"/>
      <c r="J349" s="1101"/>
      <c r="K349" s="1101"/>
    </row>
    <row r="350" spans="1:11" x14ac:dyDescent="0.2">
      <c r="A350" s="1101" t="s">
        <v>400</v>
      </c>
      <c r="B350" s="1101"/>
      <c r="C350" s="1101"/>
      <c r="D350" s="1101"/>
      <c r="E350" s="1101"/>
      <c r="F350" s="1101"/>
      <c r="G350" s="1101"/>
      <c r="H350" s="1101"/>
      <c r="I350" s="1101"/>
      <c r="J350" s="1101"/>
      <c r="K350" s="1101"/>
    </row>
    <row r="351" spans="1:11" x14ac:dyDescent="0.2">
      <c r="A351" s="49"/>
      <c r="B351" s="48"/>
      <c r="C351" s="336"/>
      <c r="D351" s="336"/>
      <c r="E351" s="48"/>
      <c r="F351" s="49"/>
      <c r="G351" s="360"/>
      <c r="H351" s="49"/>
      <c r="I351" s="360"/>
      <c r="J351" s="360"/>
      <c r="K351" s="48"/>
    </row>
    <row r="352" spans="1:11" x14ac:dyDescent="0.2">
      <c r="A352" s="1102" t="s">
        <v>1</v>
      </c>
      <c r="B352" s="1102" t="s">
        <v>2</v>
      </c>
      <c r="C352" s="1171" t="s">
        <v>3</v>
      </c>
      <c r="D352" s="1171" t="s">
        <v>4</v>
      </c>
      <c r="E352" s="1102" t="s">
        <v>5</v>
      </c>
      <c r="F352" s="1102" t="s">
        <v>6</v>
      </c>
      <c r="G352" s="1102"/>
      <c r="H352" s="1102" t="s">
        <v>7</v>
      </c>
      <c r="I352" s="1102"/>
      <c r="J352" s="1102" t="s">
        <v>8</v>
      </c>
      <c r="K352" s="1102" t="s">
        <v>9</v>
      </c>
    </row>
    <row r="353" spans="1:12" ht="42" x14ac:dyDescent="0.2">
      <c r="A353" s="1102"/>
      <c r="B353" s="1102"/>
      <c r="C353" s="1171"/>
      <c r="D353" s="1171"/>
      <c r="E353" s="1102"/>
      <c r="F353" s="278" t="s">
        <v>10</v>
      </c>
      <c r="G353" s="278" t="s">
        <v>11</v>
      </c>
      <c r="H353" s="278" t="s">
        <v>12</v>
      </c>
      <c r="I353" s="278" t="s">
        <v>13</v>
      </c>
      <c r="J353" s="1102"/>
      <c r="K353" s="1102"/>
    </row>
    <row r="354" spans="1:12" ht="105" x14ac:dyDescent="0.2">
      <c r="A354" s="7">
        <v>1</v>
      </c>
      <c r="B354" s="124" t="s">
        <v>401</v>
      </c>
      <c r="C354" s="164">
        <v>33170</v>
      </c>
      <c r="D354" s="164">
        <v>33170</v>
      </c>
      <c r="E354" s="7" t="s">
        <v>22</v>
      </c>
      <c r="F354" s="7" t="s">
        <v>402</v>
      </c>
      <c r="G354" s="164">
        <v>33170</v>
      </c>
      <c r="H354" s="7" t="s">
        <v>402</v>
      </c>
      <c r="I354" s="164">
        <v>33170</v>
      </c>
      <c r="J354" s="124" t="s">
        <v>403</v>
      </c>
      <c r="K354" s="7" t="s">
        <v>404</v>
      </c>
    </row>
    <row r="355" spans="1:12" ht="105" x14ac:dyDescent="0.2">
      <c r="A355" s="7">
        <v>2</v>
      </c>
      <c r="B355" s="1" t="s">
        <v>405</v>
      </c>
      <c r="C355" s="2">
        <v>812870</v>
      </c>
      <c r="D355" s="2">
        <v>787239</v>
      </c>
      <c r="E355" s="7" t="s">
        <v>22</v>
      </c>
      <c r="F355" s="50" t="s">
        <v>402</v>
      </c>
      <c r="G355" s="2">
        <v>787239</v>
      </c>
      <c r="H355" s="50" t="s">
        <v>402</v>
      </c>
      <c r="I355" s="2">
        <v>787239</v>
      </c>
      <c r="J355" s="165" t="s">
        <v>403</v>
      </c>
      <c r="K355" s="50" t="s">
        <v>406</v>
      </c>
    </row>
    <row r="356" spans="1:12" ht="105" x14ac:dyDescent="0.2">
      <c r="A356" s="7">
        <v>3</v>
      </c>
      <c r="B356" s="1" t="s">
        <v>407</v>
      </c>
      <c r="C356" s="2">
        <v>323859.90000000002</v>
      </c>
      <c r="D356" s="2">
        <v>308348</v>
      </c>
      <c r="E356" s="5" t="s">
        <v>22</v>
      </c>
      <c r="F356" s="50" t="s">
        <v>402</v>
      </c>
      <c r="G356" s="2">
        <v>302067</v>
      </c>
      <c r="H356" s="50" t="s">
        <v>402</v>
      </c>
      <c r="I356" s="2">
        <v>302067</v>
      </c>
      <c r="J356" s="165" t="s">
        <v>403</v>
      </c>
      <c r="K356" s="50" t="s">
        <v>408</v>
      </c>
    </row>
    <row r="357" spans="1:12" x14ac:dyDescent="0.2">
      <c r="A357" s="673"/>
      <c r="B357" s="673"/>
      <c r="C357" s="674"/>
      <c r="D357" s="675"/>
      <c r="E357" s="673"/>
      <c r="F357" s="673"/>
      <c r="G357" s="674"/>
      <c r="H357" s="673"/>
      <c r="I357" s="673"/>
      <c r="J357" s="459"/>
      <c r="K357" s="673"/>
      <c r="L357" s="459" t="s">
        <v>141</v>
      </c>
    </row>
    <row r="358" spans="1:12" x14ac:dyDescent="0.2">
      <c r="A358" s="1387" t="s">
        <v>17</v>
      </c>
      <c r="B358" s="1387"/>
      <c r="C358" s="1387"/>
      <c r="D358" s="1387"/>
      <c r="E358" s="1387"/>
      <c r="F358" s="1387"/>
      <c r="G358" s="1387"/>
      <c r="H358" s="1387"/>
      <c r="I358" s="1387"/>
      <c r="J358" s="1387"/>
      <c r="K358" s="1387"/>
      <c r="L358" s="1387"/>
    </row>
    <row r="359" spans="1:12" x14ac:dyDescent="0.2">
      <c r="A359" s="1387" t="s">
        <v>409</v>
      </c>
      <c r="B359" s="1387"/>
      <c r="C359" s="1387"/>
      <c r="D359" s="1387"/>
      <c r="E359" s="1387"/>
      <c r="F359" s="1387"/>
      <c r="G359" s="1387"/>
      <c r="H359" s="1387"/>
      <c r="I359" s="1387"/>
      <c r="J359" s="1387"/>
      <c r="K359" s="1387"/>
      <c r="L359" s="1387"/>
    </row>
    <row r="360" spans="1:12" x14ac:dyDescent="0.2">
      <c r="A360" s="1388" t="s">
        <v>1</v>
      </c>
      <c r="B360" s="1388" t="s">
        <v>18</v>
      </c>
      <c r="C360" s="1390" t="s">
        <v>410</v>
      </c>
      <c r="D360" s="1390" t="s">
        <v>411</v>
      </c>
      <c r="E360" s="1388" t="s">
        <v>20</v>
      </c>
      <c r="F360" s="1392" t="s">
        <v>6</v>
      </c>
      <c r="G360" s="1392"/>
      <c r="H360" s="1392" t="s">
        <v>7</v>
      </c>
      <c r="I360" s="1392"/>
      <c r="J360" s="1388" t="s">
        <v>8</v>
      </c>
      <c r="K360" s="1393" t="s">
        <v>9</v>
      </c>
      <c r="L360" s="1394"/>
    </row>
    <row r="361" spans="1:12" ht="42" x14ac:dyDescent="0.2">
      <c r="A361" s="1389"/>
      <c r="B361" s="1389"/>
      <c r="C361" s="1391"/>
      <c r="D361" s="1391"/>
      <c r="E361" s="1389"/>
      <c r="F361" s="676" t="s">
        <v>10</v>
      </c>
      <c r="G361" s="676" t="s">
        <v>412</v>
      </c>
      <c r="H361" s="676" t="s">
        <v>12</v>
      </c>
      <c r="I361" s="676" t="s">
        <v>413</v>
      </c>
      <c r="J361" s="1389"/>
      <c r="K361" s="1395"/>
      <c r="L361" s="1396"/>
    </row>
    <row r="362" spans="1:12" ht="42" x14ac:dyDescent="0.2">
      <c r="A362" s="166">
        <v>1</v>
      </c>
      <c r="B362" s="91" t="s">
        <v>414</v>
      </c>
      <c r="C362" s="445">
        <v>15515</v>
      </c>
      <c r="D362" s="445">
        <v>15515</v>
      </c>
      <c r="E362" s="167" t="s">
        <v>22</v>
      </c>
      <c r="F362" s="91" t="s">
        <v>415</v>
      </c>
      <c r="G362" s="445">
        <v>15515</v>
      </c>
      <c r="H362" s="91" t="s">
        <v>415</v>
      </c>
      <c r="I362" s="445">
        <v>15515</v>
      </c>
      <c r="J362" s="168" t="s">
        <v>70</v>
      </c>
      <c r="K362" s="166">
        <v>3300075233</v>
      </c>
      <c r="L362" s="168" t="s">
        <v>416</v>
      </c>
    </row>
    <row r="363" spans="1:12" ht="42" x14ac:dyDescent="0.2">
      <c r="A363" s="166">
        <v>2</v>
      </c>
      <c r="B363" s="91" t="s">
        <v>417</v>
      </c>
      <c r="C363" s="445">
        <v>37450</v>
      </c>
      <c r="D363" s="445">
        <v>37450</v>
      </c>
      <c r="E363" s="167" t="s">
        <v>22</v>
      </c>
      <c r="F363" s="91" t="s">
        <v>415</v>
      </c>
      <c r="G363" s="445">
        <v>37450</v>
      </c>
      <c r="H363" s="91" t="s">
        <v>415</v>
      </c>
      <c r="I363" s="445">
        <v>37450</v>
      </c>
      <c r="J363" s="168" t="s">
        <v>70</v>
      </c>
      <c r="K363" s="166">
        <v>3300075234</v>
      </c>
      <c r="L363" s="168" t="s">
        <v>416</v>
      </c>
    </row>
    <row r="364" spans="1:12" ht="42" x14ac:dyDescent="0.2">
      <c r="A364" s="166">
        <v>3</v>
      </c>
      <c r="B364" s="91" t="s">
        <v>418</v>
      </c>
      <c r="C364" s="445">
        <v>95872</v>
      </c>
      <c r="D364" s="445">
        <v>95872</v>
      </c>
      <c r="E364" s="167" t="s">
        <v>22</v>
      </c>
      <c r="F364" s="91" t="s">
        <v>419</v>
      </c>
      <c r="G364" s="445">
        <v>95872</v>
      </c>
      <c r="H364" s="91" t="s">
        <v>419</v>
      </c>
      <c r="I364" s="445">
        <v>95872</v>
      </c>
      <c r="J364" s="168" t="s">
        <v>70</v>
      </c>
      <c r="K364" s="166">
        <v>3300075296</v>
      </c>
      <c r="L364" s="168" t="s">
        <v>420</v>
      </c>
    </row>
    <row r="365" spans="1:12" ht="63" x14ac:dyDescent="0.2">
      <c r="A365" s="166">
        <v>4</v>
      </c>
      <c r="B365" s="91" t="s">
        <v>421</v>
      </c>
      <c r="C365" s="445">
        <v>346996.29</v>
      </c>
      <c r="D365" s="445">
        <v>346996.29</v>
      </c>
      <c r="E365" s="167" t="s">
        <v>22</v>
      </c>
      <c r="F365" s="91" t="s">
        <v>422</v>
      </c>
      <c r="G365" s="445">
        <v>346996.29</v>
      </c>
      <c r="H365" s="91" t="s">
        <v>422</v>
      </c>
      <c r="I365" s="445">
        <v>346996.29</v>
      </c>
      <c r="J365" s="168" t="s">
        <v>70</v>
      </c>
      <c r="K365" s="166">
        <v>3300075334</v>
      </c>
      <c r="L365" s="168" t="s">
        <v>423</v>
      </c>
    </row>
    <row r="366" spans="1:12" ht="42" x14ac:dyDescent="0.2">
      <c r="A366" s="166">
        <v>5</v>
      </c>
      <c r="B366" s="91" t="s">
        <v>424</v>
      </c>
      <c r="C366" s="445">
        <v>57780</v>
      </c>
      <c r="D366" s="445">
        <v>57780</v>
      </c>
      <c r="E366" s="167" t="s">
        <v>22</v>
      </c>
      <c r="F366" s="91" t="s">
        <v>425</v>
      </c>
      <c r="G366" s="445">
        <v>57780</v>
      </c>
      <c r="H366" s="91" t="s">
        <v>425</v>
      </c>
      <c r="I366" s="445">
        <v>57780</v>
      </c>
      <c r="J366" s="168" t="s">
        <v>70</v>
      </c>
      <c r="K366" s="166">
        <v>3300074993</v>
      </c>
      <c r="L366" s="168" t="s">
        <v>426</v>
      </c>
    </row>
    <row r="367" spans="1:12" ht="84" x14ac:dyDescent="0.2">
      <c r="A367" s="166">
        <v>6</v>
      </c>
      <c r="B367" s="91" t="s">
        <v>427</v>
      </c>
      <c r="C367" s="445">
        <v>464380</v>
      </c>
      <c r="D367" s="445">
        <v>464380</v>
      </c>
      <c r="E367" s="167" t="s">
        <v>22</v>
      </c>
      <c r="F367" s="91" t="s">
        <v>428</v>
      </c>
      <c r="G367" s="445">
        <v>464380</v>
      </c>
      <c r="H367" s="91" t="s">
        <v>428</v>
      </c>
      <c r="I367" s="445">
        <v>464380</v>
      </c>
      <c r="J367" s="168" t="s">
        <v>70</v>
      </c>
      <c r="K367" s="166">
        <v>3300075346</v>
      </c>
      <c r="L367" s="168" t="s">
        <v>429</v>
      </c>
    </row>
    <row r="368" spans="1:12" ht="42" x14ac:dyDescent="0.2">
      <c r="A368" s="166">
        <v>7</v>
      </c>
      <c r="B368" s="91" t="s">
        <v>430</v>
      </c>
      <c r="C368" s="445">
        <v>482368.38</v>
      </c>
      <c r="D368" s="445">
        <v>482368.38</v>
      </c>
      <c r="E368" s="167" t="s">
        <v>22</v>
      </c>
      <c r="F368" s="91" t="s">
        <v>431</v>
      </c>
      <c r="G368" s="445">
        <v>482368.38</v>
      </c>
      <c r="H368" s="91" t="s">
        <v>431</v>
      </c>
      <c r="I368" s="445">
        <v>482368.38</v>
      </c>
      <c r="J368" s="168" t="s">
        <v>70</v>
      </c>
      <c r="K368" s="166">
        <v>3300075347</v>
      </c>
      <c r="L368" s="168" t="s">
        <v>429</v>
      </c>
    </row>
    <row r="369" spans="1:12" ht="63" x14ac:dyDescent="0.2">
      <c r="A369" s="166">
        <v>8</v>
      </c>
      <c r="B369" s="91" t="s">
        <v>432</v>
      </c>
      <c r="C369" s="445">
        <v>85600</v>
      </c>
      <c r="D369" s="445">
        <v>85600</v>
      </c>
      <c r="E369" s="167" t="s">
        <v>22</v>
      </c>
      <c r="F369" s="91" t="s">
        <v>433</v>
      </c>
      <c r="G369" s="445">
        <v>85600</v>
      </c>
      <c r="H369" s="91" t="s">
        <v>433</v>
      </c>
      <c r="I369" s="445">
        <v>85600</v>
      </c>
      <c r="J369" s="168" t="s">
        <v>70</v>
      </c>
      <c r="K369" s="166">
        <v>3300075398</v>
      </c>
      <c r="L369" s="168" t="s">
        <v>434</v>
      </c>
    </row>
    <row r="370" spans="1:12" x14ac:dyDescent="0.2">
      <c r="A370" s="166"/>
      <c r="B370" s="91"/>
      <c r="C370" s="446">
        <f>SUM(C362:C369)</f>
        <v>1585961.67</v>
      </c>
      <c r="D370" s="445"/>
      <c r="E370" s="167"/>
      <c r="F370" s="91"/>
      <c r="G370" s="445"/>
      <c r="H370" s="91"/>
      <c r="I370" s="445"/>
      <c r="J370" s="168"/>
      <c r="K370" s="166"/>
      <c r="L370" s="168"/>
    </row>
    <row r="371" spans="1:12" x14ac:dyDescent="0.2">
      <c r="A371" s="1384" t="s">
        <v>141</v>
      </c>
      <c r="B371" s="1384"/>
      <c r="C371" s="1384"/>
      <c r="D371" s="1384"/>
      <c r="E371" s="1384"/>
      <c r="F371" s="1384"/>
      <c r="G371" s="1384"/>
      <c r="H371" s="1384"/>
      <c r="I371" s="1384"/>
      <c r="J371" s="1384"/>
      <c r="K371" s="1384"/>
    </row>
    <row r="372" spans="1:12" x14ac:dyDescent="0.2">
      <c r="A372" s="1385" t="s">
        <v>48</v>
      </c>
      <c r="B372" s="1385"/>
      <c r="C372" s="1385"/>
      <c r="D372" s="1385"/>
      <c r="E372" s="1385"/>
      <c r="F372" s="1385"/>
      <c r="G372" s="1385"/>
      <c r="H372" s="1385"/>
      <c r="I372" s="1385"/>
      <c r="J372" s="1385"/>
      <c r="K372" s="1385"/>
    </row>
    <row r="373" spans="1:12" x14ac:dyDescent="0.2">
      <c r="A373" s="1385" t="s">
        <v>435</v>
      </c>
      <c r="B373" s="1385"/>
      <c r="C373" s="1385"/>
      <c r="D373" s="1385"/>
      <c r="E373" s="1385"/>
      <c r="F373" s="1385"/>
      <c r="G373" s="1385"/>
      <c r="H373" s="1385"/>
      <c r="I373" s="1385"/>
      <c r="J373" s="1385"/>
      <c r="K373" s="1385"/>
    </row>
    <row r="374" spans="1:12" x14ac:dyDescent="0.2">
      <c r="A374" s="1386" t="s">
        <v>16</v>
      </c>
      <c r="B374" s="1386"/>
      <c r="C374" s="1386"/>
      <c r="D374" s="1386"/>
      <c r="E374" s="1386"/>
      <c r="F374" s="1386"/>
      <c r="G374" s="1386"/>
      <c r="H374" s="1386"/>
      <c r="I374" s="1386"/>
      <c r="J374" s="1386"/>
      <c r="K374" s="1386"/>
    </row>
    <row r="375" spans="1:12" x14ac:dyDescent="0.2">
      <c r="A375" s="1269" t="s">
        <v>1</v>
      </c>
      <c r="B375" s="1269" t="s">
        <v>436</v>
      </c>
      <c r="C375" s="1269" t="s">
        <v>437</v>
      </c>
      <c r="D375" s="1269" t="s">
        <v>438</v>
      </c>
      <c r="E375" s="1269" t="s">
        <v>20</v>
      </c>
      <c r="F375" s="1269" t="s">
        <v>6</v>
      </c>
      <c r="G375" s="1269"/>
      <c r="H375" s="1269" t="s">
        <v>7</v>
      </c>
      <c r="I375" s="1269"/>
      <c r="J375" s="1269" t="s">
        <v>8</v>
      </c>
      <c r="K375" s="1269" t="s">
        <v>9</v>
      </c>
    </row>
    <row r="376" spans="1:12" ht="105" x14ac:dyDescent="0.2">
      <c r="A376" s="1270"/>
      <c r="B376" s="1270"/>
      <c r="C376" s="1270"/>
      <c r="D376" s="1270"/>
      <c r="E376" s="1270"/>
      <c r="F376" s="282" t="s">
        <v>10</v>
      </c>
      <c r="G376" s="282" t="s">
        <v>439</v>
      </c>
      <c r="H376" s="282" t="s">
        <v>12</v>
      </c>
      <c r="I376" s="282" t="s">
        <v>440</v>
      </c>
      <c r="J376" s="1270"/>
      <c r="K376" s="1270"/>
    </row>
    <row r="377" spans="1:12" ht="168" x14ac:dyDescent="0.2">
      <c r="A377" s="88">
        <v>1</v>
      </c>
      <c r="B377" s="1" t="s">
        <v>477</v>
      </c>
      <c r="C377" s="185">
        <v>492200</v>
      </c>
      <c r="D377" s="185">
        <v>420539</v>
      </c>
      <c r="E377" s="447" t="s">
        <v>22</v>
      </c>
      <c r="F377" s="184" t="s">
        <v>442</v>
      </c>
      <c r="G377" s="185">
        <v>414230.91</v>
      </c>
      <c r="H377" s="184" t="s">
        <v>442</v>
      </c>
      <c r="I377" s="185">
        <v>414230.91</v>
      </c>
      <c r="J377" s="447" t="s">
        <v>22</v>
      </c>
      <c r="K377" s="174" t="s">
        <v>478</v>
      </c>
    </row>
    <row r="378" spans="1:12" ht="231" x14ac:dyDescent="0.2">
      <c r="A378" s="88">
        <v>2</v>
      </c>
      <c r="B378" s="1" t="s">
        <v>479</v>
      </c>
      <c r="C378" s="185">
        <v>160500</v>
      </c>
      <c r="D378" s="185">
        <v>127806</v>
      </c>
      <c r="E378" s="447" t="s">
        <v>22</v>
      </c>
      <c r="F378" s="185" t="s">
        <v>443</v>
      </c>
      <c r="G378" s="185">
        <v>123971.82</v>
      </c>
      <c r="H378" s="185" t="s">
        <v>443</v>
      </c>
      <c r="I378" s="185">
        <v>123971.82</v>
      </c>
      <c r="J378" s="447" t="s">
        <v>22</v>
      </c>
      <c r="K378" s="174" t="s">
        <v>480</v>
      </c>
    </row>
    <row r="379" spans="1:12" ht="42" x14ac:dyDescent="0.2">
      <c r="A379" s="88">
        <v>3</v>
      </c>
      <c r="B379" s="175" t="s">
        <v>444</v>
      </c>
      <c r="C379" s="448">
        <v>71497.399999999994</v>
      </c>
      <c r="D379" s="448">
        <v>67880.800000000003</v>
      </c>
      <c r="E379" s="447" t="s">
        <v>22</v>
      </c>
      <c r="F379" s="175" t="s">
        <v>445</v>
      </c>
      <c r="G379" s="448">
        <v>67880.800000000003</v>
      </c>
      <c r="H379" s="175" t="s">
        <v>445</v>
      </c>
      <c r="I379" s="448">
        <v>67880.800000000003</v>
      </c>
      <c r="J379" s="447" t="s">
        <v>22</v>
      </c>
      <c r="K379" s="176" t="s">
        <v>481</v>
      </c>
    </row>
    <row r="380" spans="1:12" ht="126" x14ac:dyDescent="0.2">
      <c r="A380" s="88">
        <v>4</v>
      </c>
      <c r="B380" s="1" t="s">
        <v>488</v>
      </c>
      <c r="C380" s="185">
        <v>400000</v>
      </c>
      <c r="D380" s="185">
        <v>281796</v>
      </c>
      <c r="E380" s="447" t="s">
        <v>22</v>
      </c>
      <c r="F380" s="185" t="s">
        <v>446</v>
      </c>
      <c r="G380" s="185">
        <v>273342.12</v>
      </c>
      <c r="H380" s="185" t="s">
        <v>446</v>
      </c>
      <c r="I380" s="185">
        <v>273342.12</v>
      </c>
      <c r="J380" s="447" t="s">
        <v>22</v>
      </c>
      <c r="K380" s="176" t="s">
        <v>482</v>
      </c>
    </row>
    <row r="381" spans="1:12" x14ac:dyDescent="0.2">
      <c r="A381" s="106">
        <v>5</v>
      </c>
      <c r="B381" s="179" t="s">
        <v>447</v>
      </c>
      <c r="C381" s="449">
        <v>2200</v>
      </c>
      <c r="D381" s="450">
        <v>2200</v>
      </c>
      <c r="E381" s="451" t="s">
        <v>22</v>
      </c>
      <c r="F381" s="171" t="s">
        <v>448</v>
      </c>
      <c r="G381" s="452">
        <v>2200</v>
      </c>
      <c r="H381" s="171" t="s">
        <v>448</v>
      </c>
      <c r="I381" s="452">
        <v>2200</v>
      </c>
      <c r="J381" s="451" t="s">
        <v>22</v>
      </c>
      <c r="K381" s="345" t="s">
        <v>449</v>
      </c>
    </row>
    <row r="382" spans="1:12" x14ac:dyDescent="0.2">
      <c r="A382" s="348"/>
      <c r="B382" s="31"/>
      <c r="C382" s="453"/>
      <c r="D382" s="454"/>
      <c r="E382" s="455"/>
      <c r="F382" s="186"/>
      <c r="G382" s="453"/>
      <c r="H382" s="456"/>
      <c r="I382" s="454"/>
      <c r="J382" s="457"/>
      <c r="K382" s="345" t="s">
        <v>450</v>
      </c>
    </row>
    <row r="383" spans="1:12" ht="42" x14ac:dyDescent="0.2">
      <c r="A383" s="458">
        <v>6</v>
      </c>
      <c r="B383" s="175" t="s">
        <v>451</v>
      </c>
      <c r="C383" s="448">
        <v>8271.1</v>
      </c>
      <c r="D383" s="448">
        <v>8271.1</v>
      </c>
      <c r="E383" s="447" t="s">
        <v>22</v>
      </c>
      <c r="F383" s="177" t="s">
        <v>487</v>
      </c>
      <c r="G383" s="448">
        <v>8271.1</v>
      </c>
      <c r="H383" s="177" t="s">
        <v>487</v>
      </c>
      <c r="I383" s="448">
        <v>8271.1</v>
      </c>
      <c r="J383" s="447" t="s">
        <v>22</v>
      </c>
      <c r="K383" s="178" t="s">
        <v>486</v>
      </c>
    </row>
    <row r="384" spans="1:12" x14ac:dyDescent="0.2">
      <c r="A384" s="187"/>
      <c r="B384" s="172"/>
      <c r="C384" s="187"/>
      <c r="D384" s="187"/>
      <c r="E384" s="187"/>
      <c r="F384" s="187"/>
      <c r="G384" s="459"/>
      <c r="H384" s="459" t="s">
        <v>452</v>
      </c>
      <c r="I384" s="460">
        <f>SUM(I377:I383)</f>
        <v>889896.75</v>
      </c>
      <c r="J384" s="459" t="s">
        <v>453</v>
      </c>
      <c r="K384" s="187"/>
    </row>
    <row r="386" spans="1:11" x14ac:dyDescent="0.2">
      <c r="A386" s="1397" t="s">
        <v>141</v>
      </c>
      <c r="B386" s="1397"/>
      <c r="C386" s="1397"/>
      <c r="D386" s="1397"/>
      <c r="E386" s="1397"/>
      <c r="F386" s="1397"/>
      <c r="G386" s="1397"/>
      <c r="H386" s="1397"/>
      <c r="I386" s="1397"/>
      <c r="J386" s="1397"/>
      <c r="K386" s="1397"/>
    </row>
    <row r="387" spans="1:11" x14ac:dyDescent="0.2">
      <c r="A387" s="1385" t="s">
        <v>48</v>
      </c>
      <c r="B387" s="1385"/>
      <c r="C387" s="1385"/>
      <c r="D387" s="1385"/>
      <c r="E387" s="1385"/>
      <c r="F387" s="1385"/>
      <c r="G387" s="1385"/>
      <c r="H387" s="1385"/>
      <c r="I387" s="1385"/>
      <c r="J387" s="1385"/>
      <c r="K387" s="1385"/>
    </row>
    <row r="388" spans="1:11" x14ac:dyDescent="0.2">
      <c r="A388" s="1385" t="s">
        <v>435</v>
      </c>
      <c r="B388" s="1385"/>
      <c r="C388" s="1385"/>
      <c r="D388" s="1385"/>
      <c r="E388" s="1385"/>
      <c r="F388" s="1385"/>
      <c r="G388" s="1385"/>
      <c r="H388" s="1385"/>
      <c r="I388" s="1385"/>
      <c r="J388" s="1385"/>
      <c r="K388" s="1385"/>
    </row>
    <row r="389" spans="1:11" x14ac:dyDescent="0.2">
      <c r="A389" s="1386" t="s">
        <v>16</v>
      </c>
      <c r="B389" s="1386"/>
      <c r="C389" s="1386"/>
      <c r="D389" s="1386"/>
      <c r="E389" s="1386"/>
      <c r="F389" s="1386"/>
      <c r="G389" s="1386"/>
      <c r="H389" s="1386"/>
      <c r="I389" s="1386"/>
      <c r="J389" s="1386"/>
      <c r="K389" s="1386"/>
    </row>
    <row r="390" spans="1:11" x14ac:dyDescent="0.2">
      <c r="A390" s="1269" t="s">
        <v>1</v>
      </c>
      <c r="B390" s="1269" t="s">
        <v>436</v>
      </c>
      <c r="C390" s="1269" t="s">
        <v>483</v>
      </c>
      <c r="D390" s="1269" t="s">
        <v>438</v>
      </c>
      <c r="E390" s="1269" t="s">
        <v>20</v>
      </c>
      <c r="F390" s="1269" t="s">
        <v>6</v>
      </c>
      <c r="G390" s="1269"/>
      <c r="H390" s="1269" t="s">
        <v>7</v>
      </c>
      <c r="I390" s="1269"/>
      <c r="J390" s="1269" t="s">
        <v>8</v>
      </c>
      <c r="K390" s="1269" t="s">
        <v>9</v>
      </c>
    </row>
    <row r="391" spans="1:11" ht="84" x14ac:dyDescent="0.2">
      <c r="A391" s="1270"/>
      <c r="B391" s="1270"/>
      <c r="C391" s="1270"/>
      <c r="D391" s="1270"/>
      <c r="E391" s="1270"/>
      <c r="F391" s="282" t="s">
        <v>10</v>
      </c>
      <c r="G391" s="282" t="s">
        <v>484</v>
      </c>
      <c r="H391" s="282" t="s">
        <v>12</v>
      </c>
      <c r="I391" s="282" t="s">
        <v>485</v>
      </c>
      <c r="J391" s="1270"/>
      <c r="K391" s="1270"/>
    </row>
    <row r="392" spans="1:11" ht="42" x14ac:dyDescent="0.2">
      <c r="A392" s="97">
        <v>1</v>
      </c>
      <c r="B392" s="169" t="s">
        <v>441</v>
      </c>
      <c r="C392" s="461">
        <v>9951000</v>
      </c>
      <c r="D392" s="462">
        <v>8612433</v>
      </c>
      <c r="E392" s="463" t="s">
        <v>95</v>
      </c>
      <c r="F392" s="189" t="s">
        <v>454</v>
      </c>
      <c r="G392" s="464">
        <v>8112500</v>
      </c>
      <c r="H392" s="189" t="s">
        <v>455</v>
      </c>
      <c r="I392" s="465">
        <v>6796811.8099999996</v>
      </c>
      <c r="J392" s="346" t="s">
        <v>34</v>
      </c>
      <c r="K392" s="346" t="s">
        <v>456</v>
      </c>
    </row>
    <row r="393" spans="1:11" ht="42" x14ac:dyDescent="0.2">
      <c r="A393" s="348"/>
      <c r="B393" s="170" t="s">
        <v>457</v>
      </c>
      <c r="C393" s="348"/>
      <c r="D393" s="348"/>
      <c r="E393" s="466" t="s">
        <v>458</v>
      </c>
      <c r="F393" s="188" t="s">
        <v>459</v>
      </c>
      <c r="G393" s="467">
        <v>7488000</v>
      </c>
      <c r="H393" s="468"/>
      <c r="I393" s="468"/>
      <c r="J393" s="469"/>
      <c r="K393" s="347" t="s">
        <v>460</v>
      </c>
    </row>
    <row r="394" spans="1:11" ht="42" x14ac:dyDescent="0.2">
      <c r="A394" s="348"/>
      <c r="B394" s="170" t="s">
        <v>461</v>
      </c>
      <c r="C394" s="348"/>
      <c r="D394" s="348"/>
      <c r="E394" s="348"/>
      <c r="F394" s="188" t="s">
        <v>462</v>
      </c>
      <c r="G394" s="467">
        <v>6800000</v>
      </c>
      <c r="H394" s="468"/>
      <c r="I394" s="348"/>
      <c r="J394" s="348"/>
      <c r="K394" s="348"/>
    </row>
    <row r="395" spans="1:11" x14ac:dyDescent="0.2">
      <c r="A395" s="348"/>
      <c r="B395" s="170" t="s">
        <v>463</v>
      </c>
      <c r="C395" s="348"/>
      <c r="D395" s="348"/>
      <c r="E395" s="348"/>
      <c r="F395" s="188" t="s">
        <v>464</v>
      </c>
      <c r="G395" s="467">
        <v>9999111</v>
      </c>
      <c r="H395" s="468"/>
      <c r="I395" s="348"/>
      <c r="J395" s="348"/>
      <c r="K395" s="348"/>
    </row>
    <row r="396" spans="1:11" x14ac:dyDescent="0.2">
      <c r="A396" s="348"/>
      <c r="B396" s="170" t="s">
        <v>465</v>
      </c>
      <c r="C396" s="348"/>
      <c r="D396" s="348"/>
      <c r="E396" s="348"/>
      <c r="F396" s="188"/>
      <c r="G396" s="467"/>
      <c r="H396" s="468"/>
      <c r="I396" s="348"/>
      <c r="J396" s="348"/>
      <c r="K396" s="348"/>
    </row>
    <row r="397" spans="1:11" x14ac:dyDescent="0.2">
      <c r="A397" s="349"/>
      <c r="B397" s="118" t="s">
        <v>456</v>
      </c>
      <c r="C397" s="349"/>
      <c r="D397" s="349"/>
      <c r="E397" s="349"/>
      <c r="F397" s="173"/>
      <c r="G397" s="470"/>
      <c r="H397" s="173"/>
      <c r="I397" s="349"/>
      <c r="J397" s="348"/>
      <c r="K397" s="348"/>
    </row>
    <row r="398" spans="1:11" ht="42" x14ac:dyDescent="0.2">
      <c r="A398" s="97">
        <v>2</v>
      </c>
      <c r="B398" s="169" t="s">
        <v>441</v>
      </c>
      <c r="C398" s="461">
        <v>7000000</v>
      </c>
      <c r="D398" s="462">
        <v>5970093</v>
      </c>
      <c r="E398" s="471" t="s">
        <v>95</v>
      </c>
      <c r="F398" s="189" t="s">
        <v>466</v>
      </c>
      <c r="G398" s="464">
        <v>4131000</v>
      </c>
      <c r="H398" s="189" t="s">
        <v>467</v>
      </c>
      <c r="I398" s="464">
        <v>4131000</v>
      </c>
      <c r="J398" s="346" t="s">
        <v>34</v>
      </c>
      <c r="K398" s="346" t="s">
        <v>468</v>
      </c>
    </row>
    <row r="399" spans="1:11" ht="42" x14ac:dyDescent="0.2">
      <c r="A399" s="348"/>
      <c r="B399" s="170" t="s">
        <v>469</v>
      </c>
      <c r="C399" s="348"/>
      <c r="D399" s="348"/>
      <c r="E399" s="363" t="s">
        <v>458</v>
      </c>
      <c r="F399" s="188" t="s">
        <v>470</v>
      </c>
      <c r="G399" s="472">
        <v>0</v>
      </c>
      <c r="H399" s="468"/>
      <c r="I399" s="473"/>
      <c r="J399" s="469"/>
      <c r="K399" s="347" t="s">
        <v>471</v>
      </c>
    </row>
    <row r="400" spans="1:11" ht="42" x14ac:dyDescent="0.2">
      <c r="A400" s="348"/>
      <c r="B400" s="170" t="s">
        <v>472</v>
      </c>
      <c r="C400" s="348"/>
      <c r="D400" s="348"/>
      <c r="E400" s="474"/>
      <c r="F400" s="188" t="s">
        <v>473</v>
      </c>
      <c r="G400" s="472">
        <v>4855555</v>
      </c>
      <c r="H400" s="468"/>
      <c r="I400" s="348"/>
      <c r="J400" s="348"/>
      <c r="K400" s="348"/>
    </row>
    <row r="401" spans="1:12" ht="42" x14ac:dyDescent="0.2">
      <c r="A401" s="348"/>
      <c r="B401" s="170" t="s">
        <v>474</v>
      </c>
      <c r="C401" s="348"/>
      <c r="D401" s="348"/>
      <c r="E401" s="474"/>
      <c r="F401" s="188" t="s">
        <v>475</v>
      </c>
      <c r="G401" s="472">
        <v>4750000</v>
      </c>
      <c r="H401" s="468"/>
      <c r="I401" s="348"/>
      <c r="J401" s="348"/>
      <c r="K401" s="348"/>
    </row>
    <row r="402" spans="1:12" x14ac:dyDescent="0.2">
      <c r="A402" s="348"/>
      <c r="B402" s="170" t="s">
        <v>476</v>
      </c>
      <c r="C402" s="348"/>
      <c r="D402" s="348"/>
      <c r="E402" s="474"/>
      <c r="F402" s="188"/>
      <c r="G402" s="472"/>
      <c r="H402" s="468"/>
      <c r="I402" s="348"/>
      <c r="J402" s="348"/>
      <c r="K402" s="348"/>
    </row>
    <row r="403" spans="1:12" x14ac:dyDescent="0.2">
      <c r="A403" s="349"/>
      <c r="B403" s="118" t="s">
        <v>468</v>
      </c>
      <c r="C403" s="349"/>
      <c r="D403" s="349"/>
      <c r="E403" s="475"/>
      <c r="F403" s="173"/>
      <c r="G403" s="470"/>
      <c r="H403" s="173"/>
      <c r="I403" s="349"/>
      <c r="J403" s="349"/>
      <c r="K403" s="349"/>
    </row>
    <row r="404" spans="1:12" x14ac:dyDescent="0.2">
      <c r="A404" s="677"/>
      <c r="B404" s="678"/>
      <c r="C404" s="679"/>
      <c r="D404" s="679"/>
      <c r="E404" s="679"/>
      <c r="F404" s="6"/>
      <c r="G404" s="680"/>
      <c r="H404" s="681" t="s">
        <v>452</v>
      </c>
      <c r="I404" s="460">
        <f>SUM(I392:I403)</f>
        <v>10927811.809999999</v>
      </c>
      <c r="J404" s="677" t="s">
        <v>453</v>
      </c>
      <c r="K404" s="677"/>
    </row>
    <row r="405" spans="1:12" x14ac:dyDescent="0.2">
      <c r="A405" s="1233" t="s">
        <v>489</v>
      </c>
      <c r="B405" s="1233"/>
      <c r="C405" s="1233"/>
      <c r="D405" s="1233"/>
      <c r="E405" s="1233"/>
      <c r="F405" s="1233"/>
      <c r="G405" s="1233"/>
      <c r="H405" s="1233"/>
      <c r="I405" s="1233"/>
      <c r="J405" s="1233"/>
      <c r="K405" s="1233"/>
      <c r="L405" s="1233"/>
    </row>
    <row r="406" spans="1:12" x14ac:dyDescent="0.2">
      <c r="A406" s="1233" t="s">
        <v>490</v>
      </c>
      <c r="B406" s="1233"/>
      <c r="C406" s="1233"/>
      <c r="D406" s="1233"/>
      <c r="E406" s="1233"/>
      <c r="F406" s="1233"/>
      <c r="G406" s="1233"/>
      <c r="H406" s="1233"/>
      <c r="I406" s="1233"/>
      <c r="J406" s="1233"/>
      <c r="K406" s="1233"/>
      <c r="L406" s="1233"/>
    </row>
    <row r="407" spans="1:12" x14ac:dyDescent="0.2">
      <c r="A407" s="1234" t="s">
        <v>269</v>
      </c>
      <c r="B407" s="1234"/>
      <c r="C407" s="1234"/>
      <c r="D407" s="1234"/>
      <c r="E407" s="1234"/>
      <c r="F407" s="1234"/>
      <c r="G407" s="1234"/>
      <c r="H407" s="1234"/>
      <c r="I407" s="1234"/>
      <c r="J407" s="1234"/>
      <c r="K407" s="1234"/>
      <c r="L407" s="1234"/>
    </row>
    <row r="408" spans="1:12" x14ac:dyDescent="0.2">
      <c r="A408" s="1235" t="s">
        <v>491</v>
      </c>
      <c r="B408" s="1235"/>
      <c r="C408" s="1235"/>
      <c r="D408" s="1235"/>
      <c r="E408" s="1235"/>
      <c r="F408" s="1235"/>
      <c r="G408" s="1235"/>
      <c r="H408" s="1235"/>
      <c r="I408" s="1235"/>
      <c r="J408" s="1235"/>
      <c r="K408" s="1235"/>
      <c r="L408" s="1235"/>
    </row>
    <row r="409" spans="1:12" x14ac:dyDescent="0.2">
      <c r="A409" s="1236" t="s">
        <v>1</v>
      </c>
      <c r="B409" s="1236" t="s">
        <v>492</v>
      </c>
      <c r="C409" s="1237" t="s">
        <v>493</v>
      </c>
      <c r="D409" s="1238" t="s">
        <v>494</v>
      </c>
      <c r="E409" s="1236" t="s">
        <v>134</v>
      </c>
      <c r="F409" s="1236" t="s">
        <v>495</v>
      </c>
      <c r="G409" s="1236"/>
      <c r="H409" s="1236" t="s">
        <v>496</v>
      </c>
      <c r="I409" s="1236"/>
      <c r="J409" s="1236"/>
      <c r="K409" s="1236" t="s">
        <v>136</v>
      </c>
      <c r="L409" s="1236" t="s">
        <v>21</v>
      </c>
    </row>
    <row r="410" spans="1:12" x14ac:dyDescent="0.2">
      <c r="A410" s="1236"/>
      <c r="B410" s="1236"/>
      <c r="C410" s="1237"/>
      <c r="D410" s="1238"/>
      <c r="E410" s="1236"/>
      <c r="F410" s="1239" t="s">
        <v>10</v>
      </c>
      <c r="G410" s="1241" t="s">
        <v>497</v>
      </c>
      <c r="H410" s="1239" t="s">
        <v>12</v>
      </c>
      <c r="I410" s="1241" t="s">
        <v>498</v>
      </c>
      <c r="J410" s="1241" t="s">
        <v>499</v>
      </c>
      <c r="K410" s="1236"/>
      <c r="L410" s="1236"/>
    </row>
    <row r="411" spans="1:12" x14ac:dyDescent="0.2">
      <c r="A411" s="1236"/>
      <c r="B411" s="1236"/>
      <c r="C411" s="1237"/>
      <c r="D411" s="1238"/>
      <c r="E411" s="1236"/>
      <c r="F411" s="1240"/>
      <c r="G411" s="1242"/>
      <c r="H411" s="1240"/>
      <c r="I411" s="1242"/>
      <c r="J411" s="1242"/>
      <c r="K411" s="1236"/>
      <c r="L411" s="1236"/>
    </row>
    <row r="412" spans="1:12" ht="84" x14ac:dyDescent="0.2">
      <c r="A412" s="277">
        <v>1</v>
      </c>
      <c r="B412" s="190" t="s">
        <v>500</v>
      </c>
      <c r="C412" s="476">
        <v>8350</v>
      </c>
      <c r="D412" s="476">
        <v>8350</v>
      </c>
      <c r="E412" s="277" t="s">
        <v>32</v>
      </c>
      <c r="F412" s="191" t="s">
        <v>501</v>
      </c>
      <c r="G412" s="476">
        <v>8350</v>
      </c>
      <c r="H412" s="277" t="str">
        <f t="shared" ref="H412:H420" si="4">F412</f>
        <v>นางสาววันดี  พุฒวันเพ็ญ</v>
      </c>
      <c r="I412" s="476">
        <v>8350</v>
      </c>
      <c r="J412" s="476">
        <f t="shared" ref="J412:J420" si="5">G412</f>
        <v>8350</v>
      </c>
      <c r="K412" s="277" t="s">
        <v>100</v>
      </c>
      <c r="L412" s="192" t="s">
        <v>518</v>
      </c>
    </row>
    <row r="413" spans="1:12" ht="147" x14ac:dyDescent="0.2">
      <c r="A413" s="276">
        <v>2</v>
      </c>
      <c r="B413" s="74" t="s">
        <v>502</v>
      </c>
      <c r="C413" s="477">
        <v>265962.62</v>
      </c>
      <c r="D413" s="477">
        <v>284580</v>
      </c>
      <c r="E413" s="276" t="s">
        <v>32</v>
      </c>
      <c r="F413" s="191" t="s">
        <v>503</v>
      </c>
      <c r="G413" s="477">
        <v>275473</v>
      </c>
      <c r="H413" s="276" t="str">
        <f t="shared" si="4"/>
        <v>หจก.ทรัพย์ไพศาล วอเตอร์</v>
      </c>
      <c r="I413" s="477">
        <f t="shared" ref="I413:I420" si="6">ROUND((J413*100)/107,2)</f>
        <v>257451.4</v>
      </c>
      <c r="J413" s="477">
        <f t="shared" si="5"/>
        <v>275473</v>
      </c>
      <c r="K413" s="276" t="s">
        <v>100</v>
      </c>
      <c r="L413" s="193" t="s">
        <v>519</v>
      </c>
    </row>
    <row r="414" spans="1:12" ht="168" x14ac:dyDescent="0.2">
      <c r="A414" s="276">
        <v>3</v>
      </c>
      <c r="B414" s="74" t="s">
        <v>504</v>
      </c>
      <c r="C414" s="477">
        <v>52343.93</v>
      </c>
      <c r="D414" s="477">
        <v>56008</v>
      </c>
      <c r="E414" s="276" t="s">
        <v>32</v>
      </c>
      <c r="F414" s="191" t="s">
        <v>505</v>
      </c>
      <c r="G414" s="477">
        <v>54305</v>
      </c>
      <c r="H414" s="276" t="str">
        <f t="shared" si="4"/>
        <v>บจก.บีเอ็นเอ็น การช่าง</v>
      </c>
      <c r="I414" s="477">
        <f t="shared" si="6"/>
        <v>50752.34</v>
      </c>
      <c r="J414" s="477">
        <f t="shared" si="5"/>
        <v>54305</v>
      </c>
      <c r="K414" s="276" t="s">
        <v>100</v>
      </c>
      <c r="L414" s="193" t="s">
        <v>520</v>
      </c>
    </row>
    <row r="415" spans="1:12" ht="147" x14ac:dyDescent="0.2">
      <c r="A415" s="276">
        <v>4</v>
      </c>
      <c r="B415" s="74" t="s">
        <v>506</v>
      </c>
      <c r="C415" s="477">
        <v>72059.81</v>
      </c>
      <c r="D415" s="477">
        <v>77104</v>
      </c>
      <c r="E415" s="276" t="s">
        <v>32</v>
      </c>
      <c r="F415" s="191" t="s">
        <v>507</v>
      </c>
      <c r="G415" s="477">
        <v>74713</v>
      </c>
      <c r="H415" s="276" t="str">
        <f t="shared" si="4"/>
        <v>หจก. ธ.เจริญผล 2024 คอนสตรัคชั่น</v>
      </c>
      <c r="I415" s="477">
        <f t="shared" si="6"/>
        <v>69825.23</v>
      </c>
      <c r="J415" s="477">
        <f t="shared" si="5"/>
        <v>74713</v>
      </c>
      <c r="K415" s="276" t="s">
        <v>100</v>
      </c>
      <c r="L415" s="193" t="s">
        <v>521</v>
      </c>
    </row>
    <row r="416" spans="1:12" ht="147" x14ac:dyDescent="0.2">
      <c r="A416" s="276">
        <v>5</v>
      </c>
      <c r="B416" s="74" t="s">
        <v>508</v>
      </c>
      <c r="C416" s="477">
        <v>443274.77</v>
      </c>
      <c r="D416" s="477">
        <v>474304</v>
      </c>
      <c r="E416" s="276" t="s">
        <v>32</v>
      </c>
      <c r="F416" s="194" t="s">
        <v>509</v>
      </c>
      <c r="G416" s="477">
        <v>459126</v>
      </c>
      <c r="H416" s="276" t="str">
        <f t="shared" si="4"/>
        <v>บจก.บุญพิศลย์การช่าง</v>
      </c>
      <c r="I416" s="477">
        <f t="shared" si="6"/>
        <v>429089.72</v>
      </c>
      <c r="J416" s="477">
        <f t="shared" si="5"/>
        <v>459126</v>
      </c>
      <c r="K416" s="276" t="s">
        <v>100</v>
      </c>
      <c r="L416" s="193" t="s">
        <v>522</v>
      </c>
    </row>
    <row r="417" spans="1:12" ht="147" x14ac:dyDescent="0.2">
      <c r="A417" s="276">
        <v>6</v>
      </c>
      <c r="B417" s="74" t="s">
        <v>510</v>
      </c>
      <c r="C417" s="477">
        <v>323230.84000000003</v>
      </c>
      <c r="D417" s="477">
        <v>345857</v>
      </c>
      <c r="E417" s="276" t="s">
        <v>32</v>
      </c>
      <c r="F417" s="194" t="s">
        <v>511</v>
      </c>
      <c r="G417" s="477">
        <v>335300</v>
      </c>
      <c r="H417" s="276" t="str">
        <f t="shared" si="4"/>
        <v>หจก.สวนสนการช่าง</v>
      </c>
      <c r="I417" s="477">
        <v>63900</v>
      </c>
      <c r="J417" s="477">
        <f t="shared" si="5"/>
        <v>335300</v>
      </c>
      <c r="K417" s="276" t="s">
        <v>100</v>
      </c>
      <c r="L417" s="193" t="s">
        <v>523</v>
      </c>
    </row>
    <row r="418" spans="1:12" ht="126" x14ac:dyDescent="0.2">
      <c r="A418" s="276">
        <v>7</v>
      </c>
      <c r="B418" s="74" t="s">
        <v>512</v>
      </c>
      <c r="C418" s="477">
        <v>231340.19</v>
      </c>
      <c r="D418" s="477">
        <v>247534</v>
      </c>
      <c r="E418" s="276" t="s">
        <v>32</v>
      </c>
      <c r="F418" s="194" t="s">
        <v>513</v>
      </c>
      <c r="G418" s="477">
        <v>239800</v>
      </c>
      <c r="H418" s="276" t="str">
        <f t="shared" si="4"/>
        <v>บจก.เจริญพาณิชย์การช่าง</v>
      </c>
      <c r="I418" s="477">
        <f t="shared" si="6"/>
        <v>224112.15</v>
      </c>
      <c r="J418" s="477">
        <f t="shared" si="5"/>
        <v>239800</v>
      </c>
      <c r="K418" s="276" t="s">
        <v>100</v>
      </c>
      <c r="L418" s="193" t="s">
        <v>524</v>
      </c>
    </row>
    <row r="419" spans="1:12" ht="126" x14ac:dyDescent="0.2">
      <c r="A419" s="276">
        <v>8</v>
      </c>
      <c r="B419" s="74" t="s">
        <v>514</v>
      </c>
      <c r="C419" s="477">
        <v>455030.84</v>
      </c>
      <c r="D419" s="477">
        <v>486883</v>
      </c>
      <c r="E419" s="276" t="s">
        <v>32</v>
      </c>
      <c r="F419" s="194" t="s">
        <v>515</v>
      </c>
      <c r="G419" s="477">
        <v>471302</v>
      </c>
      <c r="H419" s="276" t="str">
        <f t="shared" si="4"/>
        <v>บจก.พีเอ็น คอร์ปอเรชั่น</v>
      </c>
      <c r="I419" s="477">
        <f t="shared" si="6"/>
        <v>440469.16</v>
      </c>
      <c r="J419" s="477">
        <f t="shared" si="5"/>
        <v>471302</v>
      </c>
      <c r="K419" s="276" t="s">
        <v>100</v>
      </c>
      <c r="L419" s="193" t="s">
        <v>525</v>
      </c>
    </row>
    <row r="420" spans="1:12" ht="147" x14ac:dyDescent="0.2">
      <c r="A420" s="276">
        <v>9</v>
      </c>
      <c r="B420" s="74" t="s">
        <v>516</v>
      </c>
      <c r="C420" s="477">
        <v>178383.18</v>
      </c>
      <c r="D420" s="477">
        <v>190870</v>
      </c>
      <c r="E420" s="276" t="s">
        <v>32</v>
      </c>
      <c r="F420" s="194" t="s">
        <v>517</v>
      </c>
      <c r="G420" s="477">
        <v>184762</v>
      </c>
      <c r="H420" s="276" t="str">
        <f t="shared" si="4"/>
        <v>บจก.น่านเหนือ ก่อสร้าง</v>
      </c>
      <c r="I420" s="477">
        <f t="shared" si="6"/>
        <v>172674.77</v>
      </c>
      <c r="J420" s="477">
        <f t="shared" si="5"/>
        <v>184762</v>
      </c>
      <c r="K420" s="276" t="s">
        <v>100</v>
      </c>
      <c r="L420" s="193" t="s">
        <v>526</v>
      </c>
    </row>
    <row r="421" spans="1:12" ht="24" x14ac:dyDescent="0.2">
      <c r="A421" s="350"/>
      <c r="B421" s="195"/>
      <c r="C421" s="478">
        <f>SUM(C412:C420)</f>
        <v>2029976.18</v>
      </c>
      <c r="D421" s="479"/>
      <c r="E421" s="480"/>
      <c r="F421" s="355"/>
      <c r="G421" s="479"/>
      <c r="H421" s="355"/>
      <c r="I421" s="481">
        <f>SUM(I412:I420)</f>
        <v>1716624.7699999998</v>
      </c>
      <c r="J421" s="481">
        <f>SUM(J412:J420)</f>
        <v>2103131</v>
      </c>
      <c r="K421" s="350"/>
      <c r="L421" s="196"/>
    </row>
    <row r="422" spans="1:12" x14ac:dyDescent="0.2">
      <c r="A422" s="371"/>
      <c r="C422" s="482"/>
      <c r="D422" s="482"/>
      <c r="G422" s="483"/>
      <c r="H422" s="371"/>
      <c r="I422" s="483"/>
      <c r="J422" s="483"/>
      <c r="K422" s="351" t="s">
        <v>0</v>
      </c>
      <c r="L422" s="355"/>
    </row>
    <row r="423" spans="1:12" x14ac:dyDescent="0.2">
      <c r="A423" s="1034" t="s">
        <v>48</v>
      </c>
      <c r="B423" s="1398"/>
      <c r="C423" s="1398"/>
      <c r="D423" s="1398"/>
      <c r="E423" s="1398"/>
      <c r="F423" s="1398"/>
      <c r="G423" s="1398"/>
      <c r="H423" s="1398"/>
      <c r="I423" s="1398"/>
      <c r="J423" s="1398"/>
      <c r="K423" s="1398"/>
      <c r="L423" s="569"/>
    </row>
    <row r="424" spans="1:12" x14ac:dyDescent="0.2">
      <c r="A424" s="1034" t="s">
        <v>527</v>
      </c>
      <c r="B424" s="1398"/>
      <c r="C424" s="1398"/>
      <c r="D424" s="1398"/>
      <c r="E424" s="1398"/>
      <c r="F424" s="1398"/>
      <c r="G424" s="1398"/>
      <c r="H424" s="1398"/>
      <c r="I424" s="1398"/>
      <c r="J424" s="1398"/>
      <c r="K424" s="1398"/>
      <c r="L424" s="569"/>
    </row>
    <row r="425" spans="1:12" x14ac:dyDescent="0.2">
      <c r="A425" s="1034" t="s">
        <v>528</v>
      </c>
      <c r="B425" s="1398"/>
      <c r="C425" s="1398"/>
      <c r="D425" s="1398"/>
      <c r="E425" s="1398"/>
      <c r="F425" s="1398"/>
      <c r="G425" s="1398"/>
      <c r="H425" s="1398"/>
      <c r="I425" s="1398"/>
      <c r="J425" s="1398"/>
      <c r="K425" s="1398"/>
      <c r="L425" s="569"/>
    </row>
    <row r="426" spans="1:12" x14ac:dyDescent="0.2">
      <c r="A426" s="356"/>
      <c r="B426" s="352"/>
      <c r="C426" s="484"/>
      <c r="D426" s="484"/>
      <c r="E426" s="352"/>
      <c r="F426" s="356"/>
      <c r="G426" s="485"/>
      <c r="H426" s="356"/>
      <c r="I426" s="485"/>
      <c r="J426" s="485"/>
      <c r="K426" s="352"/>
      <c r="L426" s="569"/>
    </row>
    <row r="427" spans="1:12" x14ac:dyDescent="0.2">
      <c r="A427" s="1218" t="s">
        <v>1</v>
      </c>
      <c r="B427" s="1218" t="s">
        <v>2</v>
      </c>
      <c r="C427" s="1399" t="s">
        <v>3</v>
      </c>
      <c r="D427" s="1399" t="s">
        <v>4</v>
      </c>
      <c r="E427" s="1218" t="s">
        <v>5</v>
      </c>
      <c r="F427" s="1220" t="s">
        <v>6</v>
      </c>
      <c r="G427" s="1221"/>
      <c r="H427" s="1220" t="s">
        <v>7</v>
      </c>
      <c r="I427" s="1221"/>
      <c r="J427" s="1218" t="s">
        <v>8</v>
      </c>
      <c r="K427" s="1218" t="s">
        <v>9</v>
      </c>
      <c r="L427" s="569"/>
    </row>
    <row r="428" spans="1:12" ht="42" x14ac:dyDescent="0.2">
      <c r="A428" s="1219"/>
      <c r="B428" s="1219"/>
      <c r="C428" s="1219"/>
      <c r="D428" s="1219"/>
      <c r="E428" s="1219"/>
      <c r="F428" s="197" t="s">
        <v>10</v>
      </c>
      <c r="G428" s="197" t="s">
        <v>11</v>
      </c>
      <c r="H428" s="197" t="s">
        <v>12</v>
      </c>
      <c r="I428" s="197" t="s">
        <v>13</v>
      </c>
      <c r="J428" s="1219"/>
      <c r="K428" s="1219"/>
    </row>
    <row r="429" spans="1:12" ht="63" x14ac:dyDescent="0.2">
      <c r="A429" s="1222">
        <v>1</v>
      </c>
      <c r="B429" s="1224" t="s">
        <v>529</v>
      </c>
      <c r="C429" s="1225">
        <v>74900</v>
      </c>
      <c r="D429" s="1225">
        <v>74900</v>
      </c>
      <c r="E429" s="1226" t="s">
        <v>491</v>
      </c>
      <c r="F429" s="198" t="s">
        <v>530</v>
      </c>
      <c r="G429" s="199">
        <v>74900</v>
      </c>
      <c r="H429" s="200" t="s">
        <v>531</v>
      </c>
      <c r="I429" s="199">
        <v>74900</v>
      </c>
      <c r="J429" s="201" t="s">
        <v>34</v>
      </c>
      <c r="K429" s="200" t="s">
        <v>534</v>
      </c>
    </row>
    <row r="430" spans="1:12" ht="42" x14ac:dyDescent="0.2">
      <c r="A430" s="1223"/>
      <c r="B430" s="1223"/>
      <c r="C430" s="1223"/>
      <c r="D430" s="1223"/>
      <c r="E430" s="1223"/>
      <c r="F430" s="198" t="s">
        <v>532</v>
      </c>
      <c r="G430" s="199">
        <v>82925</v>
      </c>
      <c r="H430" s="198"/>
      <c r="I430" s="202"/>
      <c r="J430" s="201"/>
      <c r="K430" s="203"/>
    </row>
    <row r="431" spans="1:12" ht="42" x14ac:dyDescent="0.2">
      <c r="A431" s="1219"/>
      <c r="B431" s="1219"/>
      <c r="C431" s="1219"/>
      <c r="D431" s="1219"/>
      <c r="E431" s="1219"/>
      <c r="F431" s="198" t="s">
        <v>533</v>
      </c>
      <c r="G431" s="199">
        <v>85600</v>
      </c>
      <c r="H431" s="198"/>
      <c r="I431" s="202"/>
      <c r="J431" s="201"/>
      <c r="K431" s="203"/>
    </row>
    <row r="432" spans="1:12" x14ac:dyDescent="0.2">
      <c r="A432" s="204"/>
      <c r="B432" s="205"/>
      <c r="C432" s="202"/>
      <c r="D432" s="202"/>
      <c r="E432" s="201"/>
      <c r="F432" s="198"/>
      <c r="G432" s="202"/>
      <c r="H432" s="198"/>
      <c r="I432" s="202"/>
      <c r="J432" s="201"/>
      <c r="K432" s="203"/>
    </row>
    <row r="433" spans="1:11" x14ac:dyDescent="0.2">
      <c r="A433" s="650"/>
      <c r="B433" s="650"/>
      <c r="C433" s="650"/>
      <c r="D433" s="650"/>
      <c r="E433" s="650"/>
      <c r="F433" s="653"/>
      <c r="G433" s="682"/>
      <c r="H433" s="650"/>
      <c r="I433" s="683"/>
      <c r="J433" s="683"/>
      <c r="K433" s="684" t="s">
        <v>0</v>
      </c>
    </row>
    <row r="434" spans="1:11" x14ac:dyDescent="0.2">
      <c r="A434" s="1084" t="s">
        <v>17</v>
      </c>
      <c r="B434" s="1084"/>
      <c r="C434" s="1084"/>
      <c r="D434" s="1084"/>
      <c r="E434" s="1084"/>
      <c r="F434" s="1084"/>
      <c r="G434" s="1084"/>
      <c r="H434" s="1084"/>
      <c r="I434" s="1084"/>
      <c r="J434" s="1084"/>
      <c r="K434" s="1084"/>
    </row>
    <row r="435" spans="1:11" x14ac:dyDescent="0.2">
      <c r="A435" s="1084" t="s">
        <v>535</v>
      </c>
      <c r="B435" s="1084"/>
      <c r="C435" s="1084"/>
      <c r="D435" s="1084"/>
      <c r="E435" s="1084"/>
      <c r="F435" s="1084"/>
      <c r="G435" s="1084"/>
      <c r="H435" s="1084"/>
      <c r="I435" s="1084"/>
      <c r="J435" s="1084"/>
      <c r="K435" s="1084"/>
    </row>
    <row r="436" spans="1:11" x14ac:dyDescent="0.2">
      <c r="A436" s="1084" t="s">
        <v>269</v>
      </c>
      <c r="B436" s="1084"/>
      <c r="C436" s="1084"/>
      <c r="D436" s="1084"/>
      <c r="E436" s="1084"/>
      <c r="F436" s="1084"/>
      <c r="G436" s="1084"/>
      <c r="H436" s="1084"/>
      <c r="I436" s="1084"/>
      <c r="J436" s="1084"/>
      <c r="K436" s="1084"/>
    </row>
    <row r="437" spans="1:11" x14ac:dyDescent="0.2">
      <c r="A437" s="364"/>
      <c r="B437" s="364"/>
      <c r="C437" s="364"/>
      <c r="D437" s="364"/>
      <c r="E437" s="364"/>
      <c r="F437" s="685"/>
      <c r="G437" s="685"/>
      <c r="H437" s="364"/>
      <c r="I437" s="364"/>
      <c r="J437" s="364"/>
      <c r="K437" s="364"/>
    </row>
    <row r="438" spans="1:11" x14ac:dyDescent="0.2">
      <c r="A438" s="1032" t="s">
        <v>536</v>
      </c>
      <c r="B438" s="1084"/>
      <c r="C438" s="1084"/>
      <c r="D438" s="1084"/>
      <c r="E438" s="1084"/>
      <c r="F438" s="1084"/>
      <c r="G438" s="1084"/>
      <c r="H438" s="1084"/>
      <c r="I438" s="1084"/>
      <c r="J438" s="1084"/>
      <c r="K438" s="1084"/>
    </row>
    <row r="439" spans="1:11" x14ac:dyDescent="0.2">
      <c r="A439" s="526"/>
      <c r="B439" s="526"/>
      <c r="C439" s="526"/>
      <c r="D439" s="526"/>
      <c r="E439" s="526"/>
      <c r="F439" s="686"/>
      <c r="G439" s="319"/>
      <c r="H439" s="526"/>
      <c r="I439" s="687"/>
      <c r="J439" s="687"/>
      <c r="K439" s="688"/>
    </row>
    <row r="440" spans="1:11" ht="42" x14ac:dyDescent="0.2">
      <c r="A440" s="1227" t="s">
        <v>1</v>
      </c>
      <c r="B440" s="1227" t="s">
        <v>2</v>
      </c>
      <c r="C440" s="273" t="s">
        <v>91</v>
      </c>
      <c r="D440" s="1227" t="s">
        <v>4</v>
      </c>
      <c r="E440" s="1227" t="s">
        <v>5</v>
      </c>
      <c r="F440" s="1229" t="s">
        <v>6</v>
      </c>
      <c r="G440" s="1230"/>
      <c r="H440" s="1229" t="s">
        <v>537</v>
      </c>
      <c r="I440" s="1230"/>
      <c r="J440" s="1227" t="s">
        <v>8</v>
      </c>
      <c r="K440" s="273" t="s">
        <v>538</v>
      </c>
    </row>
    <row r="441" spans="1:11" ht="42" x14ac:dyDescent="0.2">
      <c r="A441" s="1228"/>
      <c r="B441" s="1228"/>
      <c r="C441" s="274" t="s">
        <v>92</v>
      </c>
      <c r="D441" s="1228"/>
      <c r="E441" s="1228"/>
      <c r="F441" s="206" t="s">
        <v>10</v>
      </c>
      <c r="G441" s="207" t="s">
        <v>11</v>
      </c>
      <c r="H441" s="206" t="s">
        <v>12</v>
      </c>
      <c r="I441" s="207" t="s">
        <v>13</v>
      </c>
      <c r="J441" s="1228"/>
      <c r="K441" s="274" t="s">
        <v>539</v>
      </c>
    </row>
    <row r="442" spans="1:11" ht="42" x14ac:dyDescent="0.2">
      <c r="A442" s="266">
        <v>1</v>
      </c>
      <c r="B442" s="522" t="s">
        <v>540</v>
      </c>
      <c r="C442" s="208">
        <v>1369600</v>
      </c>
      <c r="D442" s="208">
        <v>1361199</v>
      </c>
      <c r="E442" s="1206" t="s">
        <v>541</v>
      </c>
      <c r="F442" s="522" t="s">
        <v>542</v>
      </c>
      <c r="G442" s="208">
        <v>798387</v>
      </c>
      <c r="H442" s="522" t="str">
        <f>F442</f>
        <v>หจก. พี สมาร์ท อินโนเวชั่น</v>
      </c>
      <c r="I442" s="208">
        <f>G442</f>
        <v>798387</v>
      </c>
      <c r="J442" s="1209" t="s">
        <v>34</v>
      </c>
      <c r="K442" s="522" t="s">
        <v>543</v>
      </c>
    </row>
    <row r="443" spans="1:11" ht="42" x14ac:dyDescent="0.2">
      <c r="A443" s="267"/>
      <c r="B443" s="658" t="s">
        <v>544</v>
      </c>
      <c r="C443" s="209"/>
      <c r="D443" s="209"/>
      <c r="E443" s="1207"/>
      <c r="F443" s="658" t="s">
        <v>545</v>
      </c>
      <c r="G443" s="269">
        <v>884000</v>
      </c>
      <c r="H443" s="658"/>
      <c r="I443" s="209"/>
      <c r="J443" s="1210"/>
      <c r="K443" s="658" t="s">
        <v>546</v>
      </c>
    </row>
    <row r="444" spans="1:11" x14ac:dyDescent="0.2">
      <c r="A444" s="267"/>
      <c r="B444" s="658"/>
      <c r="C444" s="209"/>
      <c r="D444" s="209"/>
      <c r="E444" s="1207"/>
      <c r="F444" s="658" t="s">
        <v>547</v>
      </c>
      <c r="G444" s="269">
        <v>999996</v>
      </c>
      <c r="H444" s="658"/>
      <c r="I444" s="689"/>
      <c r="J444" s="1210"/>
      <c r="K444" s="658"/>
    </row>
    <row r="445" spans="1:11" x14ac:dyDescent="0.2">
      <c r="A445" s="267"/>
      <c r="B445" s="658"/>
      <c r="C445" s="209"/>
      <c r="D445" s="209"/>
      <c r="E445" s="1207"/>
      <c r="F445" s="658" t="s">
        <v>548</v>
      </c>
      <c r="G445" s="269">
        <v>1164000</v>
      </c>
      <c r="H445" s="658"/>
      <c r="I445" s="689"/>
      <c r="J445" s="1210"/>
      <c r="K445" s="658"/>
    </row>
    <row r="446" spans="1:11" ht="42" x14ac:dyDescent="0.2">
      <c r="A446" s="267"/>
      <c r="B446" s="658"/>
      <c r="C446" s="209"/>
      <c r="D446" s="209"/>
      <c r="E446" s="1207"/>
      <c r="F446" s="658" t="s">
        <v>549</v>
      </c>
      <c r="G446" s="269">
        <v>1170000</v>
      </c>
      <c r="H446" s="658"/>
      <c r="I446" s="689"/>
      <c r="J446" s="1210"/>
      <c r="K446" s="658"/>
    </row>
    <row r="447" spans="1:11" x14ac:dyDescent="0.2">
      <c r="A447" s="267"/>
      <c r="B447" s="658"/>
      <c r="C447" s="209"/>
      <c r="D447" s="209"/>
      <c r="E447" s="1207"/>
      <c r="F447" s="658" t="s">
        <v>550</v>
      </c>
      <c r="G447" s="269">
        <v>1225085</v>
      </c>
      <c r="H447" s="658"/>
      <c r="I447" s="689"/>
      <c r="J447" s="1210"/>
      <c r="K447" s="658"/>
    </row>
    <row r="448" spans="1:11" x14ac:dyDescent="0.2">
      <c r="A448" s="268"/>
      <c r="B448" s="660"/>
      <c r="C448" s="210"/>
      <c r="D448" s="210"/>
      <c r="E448" s="1208"/>
      <c r="F448" s="660"/>
      <c r="G448" s="210"/>
      <c r="H448" s="210"/>
      <c r="I448" s="690"/>
      <c r="J448" s="1211"/>
      <c r="K448" s="268"/>
    </row>
    <row r="449" spans="1:11" ht="42" x14ac:dyDescent="0.2">
      <c r="A449" s="266">
        <v>2</v>
      </c>
      <c r="B449" s="522" t="s">
        <v>551</v>
      </c>
      <c r="C449" s="208">
        <v>19795000</v>
      </c>
      <c r="D449" s="208">
        <v>19719881</v>
      </c>
      <c r="E449" s="1206" t="s">
        <v>541</v>
      </c>
      <c r="F449" s="522" t="s">
        <v>552</v>
      </c>
      <c r="G449" s="208">
        <v>13981396</v>
      </c>
      <c r="H449" s="522" t="str">
        <f>F449</f>
        <v>หจก. สุพรรณเทพประทานพร</v>
      </c>
      <c r="I449" s="208">
        <f>G449</f>
        <v>13981396</v>
      </c>
      <c r="J449" s="1209" t="s">
        <v>34</v>
      </c>
      <c r="K449" s="522" t="s">
        <v>553</v>
      </c>
    </row>
    <row r="450" spans="1:11" ht="42" x14ac:dyDescent="0.2">
      <c r="A450" s="267"/>
      <c r="B450" s="658" t="s">
        <v>554</v>
      </c>
      <c r="C450" s="209"/>
      <c r="D450" s="209"/>
      <c r="E450" s="1207"/>
      <c r="F450" s="658" t="s">
        <v>555</v>
      </c>
      <c r="G450" s="269">
        <v>14590000</v>
      </c>
      <c r="H450" s="658"/>
      <c r="I450" s="209"/>
      <c r="J450" s="1210"/>
      <c r="K450" s="658" t="s">
        <v>556</v>
      </c>
    </row>
    <row r="451" spans="1:11" x14ac:dyDescent="0.2">
      <c r="A451" s="267"/>
      <c r="B451" s="658"/>
      <c r="C451" s="209"/>
      <c r="D451" s="209"/>
      <c r="E451" s="1207"/>
      <c r="F451" s="658" t="s">
        <v>550</v>
      </c>
      <c r="G451" s="269">
        <v>16555585</v>
      </c>
      <c r="H451" s="658"/>
      <c r="I451" s="689"/>
      <c r="J451" s="1210"/>
      <c r="K451" s="658"/>
    </row>
    <row r="452" spans="1:11" x14ac:dyDescent="0.2">
      <c r="A452" s="268"/>
      <c r="B452" s="660"/>
      <c r="C452" s="210"/>
      <c r="D452" s="210"/>
      <c r="E452" s="1208"/>
      <c r="F452" s="660"/>
      <c r="G452" s="210"/>
      <c r="H452" s="210"/>
      <c r="I452" s="690"/>
      <c r="J452" s="1211"/>
      <c r="K452" s="268"/>
    </row>
    <row r="453" spans="1:11" ht="42" x14ac:dyDescent="0.2">
      <c r="A453" s="266">
        <v>3</v>
      </c>
      <c r="B453" s="522" t="s">
        <v>551</v>
      </c>
      <c r="C453" s="208">
        <v>9630000</v>
      </c>
      <c r="D453" s="208">
        <v>9586865</v>
      </c>
      <c r="E453" s="1206" t="s">
        <v>541</v>
      </c>
      <c r="F453" s="658" t="s">
        <v>555</v>
      </c>
      <c r="G453" s="208">
        <v>6900000</v>
      </c>
      <c r="H453" s="522" t="str">
        <f>F453</f>
        <v>หจก. ไทยเจริญ คอนสตรัคชั่น (1971)</v>
      </c>
      <c r="I453" s="208">
        <f>G453</f>
        <v>6900000</v>
      </c>
      <c r="J453" s="1209" t="s">
        <v>34</v>
      </c>
      <c r="K453" s="522" t="s">
        <v>557</v>
      </c>
    </row>
    <row r="454" spans="1:11" x14ac:dyDescent="0.2">
      <c r="A454" s="267"/>
      <c r="B454" s="658" t="s">
        <v>554</v>
      </c>
      <c r="C454" s="209"/>
      <c r="D454" s="209"/>
      <c r="E454" s="1207"/>
      <c r="F454" s="658" t="s">
        <v>558</v>
      </c>
      <c r="G454" s="209">
        <v>7453120</v>
      </c>
      <c r="H454" s="658"/>
      <c r="I454" s="209"/>
      <c r="J454" s="1210"/>
      <c r="K454" s="658" t="s">
        <v>556</v>
      </c>
    </row>
    <row r="455" spans="1:11" x14ac:dyDescent="0.2">
      <c r="A455" s="267"/>
      <c r="B455" s="658"/>
      <c r="C455" s="209"/>
      <c r="D455" s="209"/>
      <c r="E455" s="1207"/>
      <c r="F455" s="658" t="s">
        <v>559</v>
      </c>
      <c r="G455" s="269">
        <v>8954000</v>
      </c>
      <c r="H455" s="658"/>
      <c r="I455" s="689"/>
      <c r="J455" s="1210"/>
      <c r="K455" s="658"/>
    </row>
    <row r="456" spans="1:11" x14ac:dyDescent="0.2">
      <c r="A456" s="268"/>
      <c r="B456" s="660"/>
      <c r="C456" s="210"/>
      <c r="D456" s="210"/>
      <c r="E456" s="1208"/>
      <c r="F456" s="660"/>
      <c r="G456" s="210"/>
      <c r="H456" s="210"/>
      <c r="I456" s="690"/>
      <c r="J456" s="1211"/>
      <c r="K456" s="268"/>
    </row>
    <row r="458" spans="1:11" x14ac:dyDescent="0.2">
      <c r="A458" s="34"/>
      <c r="B458" s="71"/>
      <c r="C458" s="34"/>
      <c r="D458" s="34"/>
      <c r="E458" s="71"/>
      <c r="F458" s="34"/>
      <c r="G458" s="211"/>
      <c r="H458" s="34"/>
      <c r="I458" s="212"/>
      <c r="J458" s="212"/>
      <c r="K458" s="284" t="s">
        <v>0</v>
      </c>
    </row>
    <row r="459" spans="1:11" x14ac:dyDescent="0.2">
      <c r="A459" s="1212" t="s">
        <v>17</v>
      </c>
      <c r="B459" s="1212"/>
      <c r="C459" s="1212"/>
      <c r="D459" s="1212"/>
      <c r="E459" s="1212"/>
      <c r="F459" s="1212"/>
      <c r="G459" s="1212"/>
      <c r="H459" s="1212"/>
      <c r="I459" s="1212"/>
      <c r="J459" s="1212"/>
      <c r="K459" s="1212"/>
    </row>
    <row r="460" spans="1:11" x14ac:dyDescent="0.2">
      <c r="A460" s="1212" t="s">
        <v>535</v>
      </c>
      <c r="B460" s="1212"/>
      <c r="C460" s="1212"/>
      <c r="D460" s="1212"/>
      <c r="E460" s="1212"/>
      <c r="F460" s="1212"/>
      <c r="G460" s="1212"/>
      <c r="H460" s="1212"/>
      <c r="I460" s="1212"/>
      <c r="J460" s="1212"/>
      <c r="K460" s="1212"/>
    </row>
    <row r="461" spans="1:11" x14ac:dyDescent="0.2">
      <c r="A461" s="1212" t="s">
        <v>269</v>
      </c>
      <c r="B461" s="1212"/>
      <c r="C461" s="1212"/>
      <c r="D461" s="1212"/>
      <c r="E461" s="1212"/>
      <c r="F461" s="1212"/>
      <c r="G461" s="1212"/>
      <c r="H461" s="1212"/>
      <c r="I461" s="1212"/>
      <c r="J461" s="1212"/>
      <c r="K461" s="1212"/>
    </row>
    <row r="462" spans="1:11" x14ac:dyDescent="0.2">
      <c r="A462" s="270"/>
      <c r="B462" s="270"/>
      <c r="C462" s="270"/>
      <c r="D462" s="270"/>
      <c r="E462" s="270"/>
      <c r="F462" s="270"/>
      <c r="G462" s="270"/>
      <c r="H462" s="270"/>
      <c r="I462" s="270"/>
      <c r="J462" s="270"/>
      <c r="K462" s="270"/>
    </row>
    <row r="463" spans="1:11" x14ac:dyDescent="0.2">
      <c r="A463" s="1213" t="s">
        <v>32</v>
      </c>
      <c r="B463" s="1212"/>
      <c r="C463" s="1212"/>
      <c r="D463" s="1212"/>
      <c r="E463" s="1212"/>
      <c r="F463" s="1212"/>
      <c r="G463" s="1212"/>
      <c r="H463" s="1212"/>
      <c r="I463" s="1212"/>
      <c r="J463" s="1212"/>
      <c r="K463" s="1212"/>
    </row>
    <row r="464" spans="1:11" x14ac:dyDescent="0.2">
      <c r="A464" s="35"/>
      <c r="B464" s="29"/>
      <c r="C464" s="35"/>
      <c r="D464" s="35"/>
      <c r="E464" s="29"/>
      <c r="F464" s="35"/>
      <c r="G464" s="213"/>
      <c r="H464" s="35"/>
      <c r="I464" s="214"/>
      <c r="J464" s="214"/>
      <c r="K464" s="29"/>
    </row>
    <row r="465" spans="1:11" ht="42" x14ac:dyDescent="0.2">
      <c r="A465" s="1214" t="s">
        <v>1</v>
      </c>
      <c r="B465" s="1214" t="s">
        <v>2</v>
      </c>
      <c r="C465" s="271" t="s">
        <v>91</v>
      </c>
      <c r="D465" s="1214" t="s">
        <v>4</v>
      </c>
      <c r="E465" s="1214" t="s">
        <v>5</v>
      </c>
      <c r="F465" s="1216" t="s">
        <v>6</v>
      </c>
      <c r="G465" s="1217"/>
      <c r="H465" s="1216" t="s">
        <v>537</v>
      </c>
      <c r="I465" s="1217"/>
      <c r="J465" s="1214" t="s">
        <v>8</v>
      </c>
      <c r="K465" s="271" t="s">
        <v>538</v>
      </c>
    </row>
    <row r="466" spans="1:11" ht="42" x14ac:dyDescent="0.2">
      <c r="A466" s="1215"/>
      <c r="B466" s="1215"/>
      <c r="C466" s="272" t="s">
        <v>92</v>
      </c>
      <c r="D466" s="1215"/>
      <c r="E466" s="1215"/>
      <c r="F466" s="280" t="s">
        <v>10</v>
      </c>
      <c r="G466" s="215" t="s">
        <v>11</v>
      </c>
      <c r="H466" s="280" t="s">
        <v>12</v>
      </c>
      <c r="I466" s="215" t="s">
        <v>13</v>
      </c>
      <c r="J466" s="1215"/>
      <c r="K466" s="272" t="s">
        <v>539</v>
      </c>
    </row>
    <row r="467" spans="1:11" ht="63" x14ac:dyDescent="0.2">
      <c r="A467" s="216">
        <v>1</v>
      </c>
      <c r="B467" s="217" t="s">
        <v>560</v>
      </c>
      <c r="C467" s="218">
        <v>96246.5</v>
      </c>
      <c r="D467" s="218">
        <v>55800.5</v>
      </c>
      <c r="E467" s="219" t="s">
        <v>32</v>
      </c>
      <c r="F467" s="220" t="s">
        <v>561</v>
      </c>
      <c r="G467" s="218">
        <v>51493.75</v>
      </c>
      <c r="H467" s="221" t="str">
        <f>F467</f>
        <v>บริษัท ซีดีเอส เพาเวอร์ เทคโนโลยี จำกัด</v>
      </c>
      <c r="I467" s="222">
        <f>G467</f>
        <v>51493.75</v>
      </c>
      <c r="J467" s="219" t="s">
        <v>70</v>
      </c>
      <c r="K467" s="223" t="s">
        <v>562</v>
      </c>
    </row>
    <row r="468" spans="1:11" x14ac:dyDescent="0.2">
      <c r="A468" s="224"/>
      <c r="B468" s="224"/>
      <c r="C468" s="224"/>
      <c r="D468" s="225"/>
      <c r="E468" s="224"/>
      <c r="F468" s="225"/>
      <c r="G468" s="225"/>
      <c r="H468" s="224"/>
      <c r="I468" s="224"/>
      <c r="J468" s="224"/>
      <c r="K468" s="224"/>
    </row>
    <row r="469" spans="1:11" ht="21.75" thickBot="1" x14ac:dyDescent="0.25">
      <c r="A469" s="224"/>
      <c r="B469" s="224"/>
      <c r="C469" s="224"/>
      <c r="D469" s="225"/>
      <c r="E469" s="224"/>
      <c r="F469" s="225"/>
      <c r="G469" s="225"/>
      <c r="H469" s="224"/>
      <c r="I469" s="226">
        <f>SUM(I467:I467)</f>
        <v>51493.75</v>
      </c>
      <c r="J469" s="224"/>
      <c r="K469" s="224"/>
    </row>
    <row r="470" spans="1:11" ht="21.75" thickTop="1" x14ac:dyDescent="0.2">
      <c r="A470" s="691"/>
      <c r="B470" s="692"/>
      <c r="C470" s="691"/>
      <c r="D470" s="691"/>
      <c r="E470" s="692"/>
      <c r="F470" s="691"/>
      <c r="G470" s="693"/>
      <c r="H470" s="691"/>
      <c r="I470" s="693"/>
      <c r="J470" s="693"/>
      <c r="K470" s="694" t="s">
        <v>0</v>
      </c>
    </row>
    <row r="471" spans="1:11" x14ac:dyDescent="0.2">
      <c r="A471" s="1194" t="s">
        <v>48</v>
      </c>
      <c r="B471" s="1194"/>
      <c r="C471" s="1194"/>
      <c r="D471" s="1194"/>
      <c r="E471" s="1194"/>
      <c r="F471" s="1194"/>
      <c r="G471" s="1194"/>
      <c r="H471" s="1194"/>
      <c r="I471" s="1194"/>
      <c r="J471" s="1194"/>
      <c r="K471" s="1194"/>
    </row>
    <row r="472" spans="1:11" x14ac:dyDescent="0.2">
      <c r="A472" s="1194" t="s">
        <v>563</v>
      </c>
      <c r="B472" s="1194"/>
      <c r="C472" s="1194"/>
      <c r="D472" s="1194"/>
      <c r="E472" s="1194"/>
      <c r="F472" s="1194"/>
      <c r="G472" s="1194"/>
      <c r="H472" s="1194"/>
      <c r="I472" s="1194"/>
      <c r="J472" s="1194"/>
      <c r="K472" s="1194"/>
    </row>
    <row r="473" spans="1:11" x14ac:dyDescent="0.2">
      <c r="A473" s="1194" t="s">
        <v>564</v>
      </c>
      <c r="B473" s="1194"/>
      <c r="C473" s="1194"/>
      <c r="D473" s="1194"/>
      <c r="E473" s="1194"/>
      <c r="F473" s="1194"/>
      <c r="G473" s="1194"/>
      <c r="H473" s="1194"/>
      <c r="I473" s="1194"/>
      <c r="J473" s="1194"/>
      <c r="K473" s="1194"/>
    </row>
    <row r="474" spans="1:11" x14ac:dyDescent="0.2">
      <c r="A474" s="1195" t="s">
        <v>1</v>
      </c>
      <c r="B474" s="1195" t="s">
        <v>2</v>
      </c>
      <c r="C474" s="1195" t="s">
        <v>3</v>
      </c>
      <c r="D474" s="1195" t="s">
        <v>4</v>
      </c>
      <c r="E474" s="1195" t="s">
        <v>5</v>
      </c>
      <c r="F474" s="1195" t="s">
        <v>6</v>
      </c>
      <c r="G474" s="1195"/>
      <c r="H474" s="1195" t="s">
        <v>7</v>
      </c>
      <c r="I474" s="1195"/>
      <c r="J474" s="1195" t="s">
        <v>8</v>
      </c>
      <c r="K474" s="1195" t="s">
        <v>9</v>
      </c>
    </row>
    <row r="475" spans="1:11" ht="42" x14ac:dyDescent="0.2">
      <c r="A475" s="1195"/>
      <c r="B475" s="1195"/>
      <c r="C475" s="1195"/>
      <c r="D475" s="1195"/>
      <c r="E475" s="1195"/>
      <c r="F475" s="695" t="s">
        <v>10</v>
      </c>
      <c r="G475" s="695" t="s">
        <v>11</v>
      </c>
      <c r="H475" s="695" t="s">
        <v>12</v>
      </c>
      <c r="I475" s="695" t="s">
        <v>13</v>
      </c>
      <c r="J475" s="1195"/>
      <c r="K475" s="1195"/>
    </row>
    <row r="476" spans="1:11" x14ac:dyDescent="0.2">
      <c r="A476" s="696"/>
      <c r="B476" s="697"/>
      <c r="C476" s="698"/>
      <c r="D476" s="699"/>
      <c r="E476" s="700"/>
      <c r="F476" s="696"/>
      <c r="G476" s="698"/>
      <c r="H476" s="696"/>
      <c r="I476" s="698"/>
      <c r="J476" s="700"/>
      <c r="K476" s="701"/>
    </row>
    <row r="477" spans="1:11" x14ac:dyDescent="0.2">
      <c r="A477" s="696"/>
      <c r="B477" s="697" t="s">
        <v>565</v>
      </c>
      <c r="C477" s="698"/>
      <c r="D477" s="699"/>
      <c r="E477" s="700"/>
      <c r="F477" s="696"/>
      <c r="G477" s="699"/>
      <c r="H477" s="696"/>
      <c r="I477" s="699"/>
      <c r="J477" s="700"/>
      <c r="K477" s="701"/>
    </row>
    <row r="478" spans="1:11" x14ac:dyDescent="0.2">
      <c r="A478" s="696"/>
      <c r="B478" s="697"/>
      <c r="C478" s="699"/>
      <c r="D478" s="699"/>
      <c r="E478" s="700"/>
      <c r="F478" s="696"/>
      <c r="G478" s="702"/>
      <c r="H478" s="699"/>
      <c r="I478" s="699"/>
      <c r="J478" s="700"/>
      <c r="K478" s="701"/>
    </row>
    <row r="479" spans="1:11" x14ac:dyDescent="0.2">
      <c r="A479" s="696"/>
      <c r="B479" s="697"/>
      <c r="C479" s="699"/>
      <c r="D479" s="699"/>
      <c r="E479" s="700"/>
      <c r="F479" s="696"/>
      <c r="G479" s="702"/>
      <c r="H479" s="699"/>
      <c r="I479" s="699"/>
      <c r="J479" s="700"/>
      <c r="K479" s="701"/>
    </row>
    <row r="480" spans="1:11" x14ac:dyDescent="0.2">
      <c r="A480" s="1196" t="s">
        <v>48</v>
      </c>
      <c r="B480" s="1197"/>
      <c r="C480" s="1197"/>
      <c r="D480" s="1197"/>
      <c r="E480" s="1197"/>
      <c r="F480" s="1197"/>
      <c r="G480" s="1197"/>
      <c r="H480" s="1197"/>
      <c r="I480" s="1197"/>
      <c r="J480" s="1197"/>
      <c r="K480" s="1198"/>
    </row>
    <row r="481" spans="1:11" x14ac:dyDescent="0.2">
      <c r="A481" s="1199" t="s">
        <v>566</v>
      </c>
      <c r="B481" s="1200"/>
      <c r="C481" s="1200"/>
      <c r="D481" s="1200"/>
      <c r="E481" s="1200"/>
      <c r="F481" s="1200"/>
      <c r="G481" s="1200"/>
      <c r="H481" s="1200"/>
      <c r="I481" s="1200"/>
      <c r="J481" s="1200"/>
      <c r="K481" s="1201"/>
    </row>
    <row r="482" spans="1:11" x14ac:dyDescent="0.2">
      <c r="A482" s="1202" t="s">
        <v>567</v>
      </c>
      <c r="B482" s="1202" t="s">
        <v>18</v>
      </c>
      <c r="C482" s="1202" t="s">
        <v>38</v>
      </c>
      <c r="D482" s="1202" t="s">
        <v>19</v>
      </c>
      <c r="E482" s="1202" t="s">
        <v>20</v>
      </c>
      <c r="F482" s="1204" t="s">
        <v>6</v>
      </c>
      <c r="G482" s="1205"/>
      <c r="H482" s="1204" t="s">
        <v>7</v>
      </c>
      <c r="I482" s="1205"/>
      <c r="J482" s="1202" t="s">
        <v>8</v>
      </c>
      <c r="K482" s="1202" t="s">
        <v>21</v>
      </c>
    </row>
    <row r="483" spans="1:11" ht="42" x14ac:dyDescent="0.2">
      <c r="A483" s="1203"/>
      <c r="B483" s="1203"/>
      <c r="C483" s="1203"/>
      <c r="D483" s="1203"/>
      <c r="E483" s="1203"/>
      <c r="F483" s="703" t="s">
        <v>10</v>
      </c>
      <c r="G483" s="703" t="s">
        <v>11</v>
      </c>
      <c r="H483" s="703" t="s">
        <v>12</v>
      </c>
      <c r="I483" s="703" t="s">
        <v>13</v>
      </c>
      <c r="J483" s="1203"/>
      <c r="K483" s="1203"/>
    </row>
    <row r="484" spans="1:11" x14ac:dyDescent="0.2">
      <c r="A484" s="204"/>
      <c r="B484" s="204" t="s">
        <v>565</v>
      </c>
      <c r="C484" s="704" t="s">
        <v>568</v>
      </c>
      <c r="D484" s="705"/>
      <c r="E484" s="204"/>
      <c r="F484" s="705"/>
      <c r="G484" s="704" t="s">
        <v>568</v>
      </c>
      <c r="H484" s="705"/>
      <c r="I484" s="704" t="s">
        <v>568</v>
      </c>
      <c r="J484" s="705"/>
      <c r="K484" s="204"/>
    </row>
    <row r="485" spans="1:11" ht="23.25" x14ac:dyDescent="0.2">
      <c r="A485" s="1181" t="s">
        <v>48</v>
      </c>
      <c r="B485" s="1182"/>
      <c r="C485" s="1182"/>
      <c r="D485" s="1182"/>
      <c r="E485" s="1182"/>
      <c r="F485" s="1182"/>
      <c r="G485" s="1182"/>
      <c r="H485" s="1182"/>
      <c r="I485" s="1182"/>
      <c r="J485" s="1182"/>
      <c r="K485" s="1183"/>
    </row>
    <row r="486" spans="1:11" ht="23.25" x14ac:dyDescent="0.2">
      <c r="A486" s="1184" t="s">
        <v>569</v>
      </c>
      <c r="B486" s="1185"/>
      <c r="C486" s="1185"/>
      <c r="D486" s="1185"/>
      <c r="E486" s="1185"/>
      <c r="F486" s="1185"/>
      <c r="G486" s="1185"/>
      <c r="H486" s="1185"/>
      <c r="I486" s="1185"/>
      <c r="J486" s="1185"/>
      <c r="K486" s="1186"/>
    </row>
    <row r="487" spans="1:11" ht="23.25" x14ac:dyDescent="0.2">
      <c r="A487" s="1187" t="s">
        <v>567</v>
      </c>
      <c r="B487" s="1187" t="s">
        <v>18</v>
      </c>
      <c r="C487" s="1187" t="s">
        <v>38</v>
      </c>
      <c r="D487" s="1187" t="s">
        <v>19</v>
      </c>
      <c r="E487" s="1187" t="s">
        <v>20</v>
      </c>
      <c r="F487" s="1189" t="s">
        <v>6</v>
      </c>
      <c r="G487" s="1190"/>
      <c r="H487" s="1189" t="s">
        <v>7</v>
      </c>
      <c r="I487" s="1190"/>
      <c r="J487" s="1187" t="s">
        <v>8</v>
      </c>
      <c r="K487" s="1187" t="s">
        <v>21</v>
      </c>
    </row>
    <row r="488" spans="1:11" ht="46.5" x14ac:dyDescent="0.2">
      <c r="A488" s="1188"/>
      <c r="B488" s="1188"/>
      <c r="C488" s="1188"/>
      <c r="D488" s="1188"/>
      <c r="E488" s="1188"/>
      <c r="F488" s="706" t="s">
        <v>10</v>
      </c>
      <c r="G488" s="706" t="s">
        <v>11</v>
      </c>
      <c r="H488" s="706" t="s">
        <v>12</v>
      </c>
      <c r="I488" s="706" t="s">
        <v>13</v>
      </c>
      <c r="J488" s="1188"/>
      <c r="K488" s="1188"/>
    </row>
    <row r="489" spans="1:11" ht="46.5" x14ac:dyDescent="0.2">
      <c r="A489" s="227" t="s">
        <v>51</v>
      </c>
      <c r="B489" s="228" t="s">
        <v>570</v>
      </c>
      <c r="C489" s="229" t="s">
        <v>571</v>
      </c>
      <c r="D489" s="227" t="s">
        <v>572</v>
      </c>
      <c r="E489" s="227" t="s">
        <v>22</v>
      </c>
      <c r="F489" s="228" t="s">
        <v>573</v>
      </c>
      <c r="G489" s="229" t="s">
        <v>574</v>
      </c>
      <c r="H489" s="228" t="s">
        <v>573</v>
      </c>
      <c r="I489" s="229" t="s">
        <v>574</v>
      </c>
      <c r="J489" s="227" t="s">
        <v>572</v>
      </c>
      <c r="K489" s="227" t="s">
        <v>575</v>
      </c>
    </row>
    <row r="490" spans="1:11" ht="23.25" x14ac:dyDescent="0.2">
      <c r="A490" s="227"/>
      <c r="B490" s="227" t="s">
        <v>576</v>
      </c>
      <c r="C490" s="229" t="s">
        <v>571</v>
      </c>
      <c r="D490" s="228"/>
      <c r="E490" s="227"/>
      <c r="F490" s="228"/>
      <c r="G490" s="229" t="s">
        <v>574</v>
      </c>
      <c r="H490" s="228"/>
      <c r="I490" s="229" t="s">
        <v>574</v>
      </c>
      <c r="J490" s="228"/>
      <c r="K490" s="227"/>
    </row>
    <row r="491" spans="1:11" x14ac:dyDescent="0.2">
      <c r="A491" s="707"/>
      <c r="B491" s="708"/>
      <c r="C491" s="707"/>
      <c r="D491" s="707"/>
      <c r="E491" s="708"/>
      <c r="F491" s="709"/>
      <c r="G491" s="710"/>
      <c r="H491" s="707"/>
      <c r="I491" s="710"/>
      <c r="J491" s="710"/>
      <c r="K491" s="711" t="s">
        <v>0</v>
      </c>
    </row>
    <row r="492" spans="1:11" x14ac:dyDescent="0.2">
      <c r="A492" s="1164" t="s">
        <v>17</v>
      </c>
      <c r="B492" s="1164"/>
      <c r="C492" s="1164"/>
      <c r="D492" s="1164"/>
      <c r="E492" s="1164"/>
      <c r="F492" s="1164"/>
      <c r="G492" s="1164"/>
      <c r="H492" s="1164"/>
      <c r="I492" s="1164"/>
      <c r="J492" s="1164"/>
      <c r="K492" s="1164"/>
    </row>
    <row r="493" spans="1:11" x14ac:dyDescent="0.2">
      <c r="A493" s="1164" t="s">
        <v>577</v>
      </c>
      <c r="B493" s="1164"/>
      <c r="C493" s="1164"/>
      <c r="D493" s="1164"/>
      <c r="E493" s="1164"/>
      <c r="F493" s="1164"/>
      <c r="G493" s="1164"/>
      <c r="H493" s="1164"/>
      <c r="I493" s="1164"/>
      <c r="J493" s="1164"/>
      <c r="K493" s="1164"/>
    </row>
    <row r="494" spans="1:11" x14ac:dyDescent="0.2">
      <c r="A494" s="1164" t="s">
        <v>578</v>
      </c>
      <c r="B494" s="1164"/>
      <c r="C494" s="1164"/>
      <c r="D494" s="1164"/>
      <c r="E494" s="1164"/>
      <c r="F494" s="1164"/>
      <c r="G494" s="1164"/>
      <c r="H494" s="1164"/>
      <c r="I494" s="1164"/>
      <c r="J494" s="1164"/>
      <c r="K494" s="1164"/>
    </row>
    <row r="495" spans="1:11" x14ac:dyDescent="0.2">
      <c r="A495" s="58"/>
      <c r="B495" s="57"/>
      <c r="C495" s="58"/>
      <c r="D495" s="58"/>
      <c r="E495" s="57"/>
      <c r="F495" s="712"/>
      <c r="G495" s="387"/>
      <c r="H495" s="58"/>
      <c r="I495" s="387"/>
      <c r="J495" s="387"/>
      <c r="K495" s="57"/>
    </row>
    <row r="496" spans="1:11" x14ac:dyDescent="0.2">
      <c r="A496" s="1191" t="s">
        <v>1</v>
      </c>
      <c r="B496" s="1191" t="s">
        <v>2</v>
      </c>
      <c r="C496" s="1192" t="s">
        <v>3</v>
      </c>
      <c r="D496" s="1191" t="s">
        <v>4</v>
      </c>
      <c r="E496" s="1191" t="s">
        <v>5</v>
      </c>
      <c r="F496" s="1191" t="s">
        <v>6</v>
      </c>
      <c r="G496" s="1191"/>
      <c r="H496" s="1191" t="s">
        <v>7</v>
      </c>
      <c r="I496" s="1191"/>
      <c r="J496" s="1191" t="s">
        <v>8</v>
      </c>
      <c r="K496" s="1192" t="s">
        <v>9</v>
      </c>
    </row>
    <row r="497" spans="1:11" ht="34.5" x14ac:dyDescent="0.2">
      <c r="A497" s="1191"/>
      <c r="B497" s="1191"/>
      <c r="C497" s="1193"/>
      <c r="D497" s="1191"/>
      <c r="E497" s="1191"/>
      <c r="F497" s="713" t="s">
        <v>10</v>
      </c>
      <c r="G497" s="714" t="s">
        <v>11</v>
      </c>
      <c r="H497" s="714" t="s">
        <v>12</v>
      </c>
      <c r="I497" s="714" t="s">
        <v>13</v>
      </c>
      <c r="J497" s="1191"/>
      <c r="K497" s="1193"/>
    </row>
    <row r="498" spans="1:11" x14ac:dyDescent="0.2">
      <c r="A498" s="64"/>
      <c r="B498" s="508"/>
      <c r="C498" s="715"/>
      <c r="D498" s="715"/>
      <c r="E498" s="716"/>
      <c r="F498" s="717" t="s">
        <v>579</v>
      </c>
      <c r="G498" s="715"/>
      <c r="H498" s="64"/>
      <c r="I498" s="715"/>
      <c r="J498" s="716"/>
      <c r="K498" s="718"/>
    </row>
    <row r="499" spans="1:11" x14ac:dyDescent="0.2">
      <c r="A499" s="64"/>
      <c r="B499" s="508"/>
      <c r="C499" s="715"/>
      <c r="D499" s="715"/>
      <c r="E499" s="716"/>
      <c r="F499" s="717"/>
      <c r="G499" s="715"/>
      <c r="H499" s="64"/>
      <c r="I499" s="715"/>
      <c r="J499" s="716"/>
      <c r="K499" s="718"/>
    </row>
    <row r="500" spans="1:11" ht="105" x14ac:dyDescent="0.2">
      <c r="A500" s="371"/>
      <c r="C500" s="52"/>
      <c r="D500" s="52"/>
      <c r="F500" s="52"/>
      <c r="I500" s="719" t="s">
        <v>35</v>
      </c>
    </row>
    <row r="501" spans="1:11" x14ac:dyDescent="0.2">
      <c r="A501" s="1172" t="s">
        <v>48</v>
      </c>
      <c r="B501" s="1172"/>
      <c r="C501" s="1172"/>
      <c r="D501" s="1172"/>
      <c r="E501" s="1172"/>
      <c r="F501" s="1172"/>
      <c r="G501" s="1172"/>
      <c r="H501" s="1172"/>
      <c r="I501" s="1172"/>
      <c r="J501" s="1172"/>
      <c r="K501" s="1172"/>
    </row>
    <row r="502" spans="1:11" x14ac:dyDescent="0.2">
      <c r="A502" s="1172" t="s">
        <v>580</v>
      </c>
      <c r="B502" s="1173"/>
      <c r="C502" s="1173"/>
      <c r="D502" s="1173"/>
      <c r="E502" s="1173"/>
      <c r="F502" s="1173"/>
      <c r="G502" s="1173"/>
      <c r="H502" s="1173"/>
      <c r="I502" s="1173"/>
      <c r="J502" s="1173"/>
      <c r="K502" s="1173"/>
    </row>
    <row r="503" spans="1:11" x14ac:dyDescent="0.2">
      <c r="A503" s="1174" t="s">
        <v>581</v>
      </c>
      <c r="B503" s="1174"/>
      <c r="C503" s="1174"/>
      <c r="D503" s="1174"/>
      <c r="E503" s="1174"/>
      <c r="F503" s="1174"/>
      <c r="G503" s="1174"/>
      <c r="H503" s="1174"/>
      <c r="I503" s="1174"/>
      <c r="J503" s="1174"/>
      <c r="K503" s="1174"/>
    </row>
    <row r="504" spans="1:11" x14ac:dyDescent="0.2">
      <c r="A504" s="1175" t="s">
        <v>1</v>
      </c>
      <c r="B504" s="1175" t="s">
        <v>18</v>
      </c>
      <c r="C504" s="1177" t="s">
        <v>3</v>
      </c>
      <c r="D504" s="1177" t="s">
        <v>411</v>
      </c>
      <c r="E504" s="1175" t="s">
        <v>20</v>
      </c>
      <c r="F504" s="1179" t="s">
        <v>6</v>
      </c>
      <c r="G504" s="1180"/>
      <c r="H504" s="1179" t="s">
        <v>7</v>
      </c>
      <c r="I504" s="1180"/>
      <c r="J504" s="1175" t="s">
        <v>8</v>
      </c>
      <c r="K504" s="1175" t="s">
        <v>9</v>
      </c>
    </row>
    <row r="505" spans="1:11" ht="39" x14ac:dyDescent="0.2">
      <c r="A505" s="1176"/>
      <c r="B505" s="1176"/>
      <c r="C505" s="1178"/>
      <c r="D505" s="1178"/>
      <c r="E505" s="1176"/>
      <c r="F505" s="720" t="s">
        <v>10</v>
      </c>
      <c r="G505" s="721" t="s">
        <v>412</v>
      </c>
      <c r="H505" s="720" t="s">
        <v>582</v>
      </c>
      <c r="I505" s="721" t="s">
        <v>413</v>
      </c>
      <c r="J505" s="1176"/>
      <c r="K505" s="1176"/>
    </row>
    <row r="506" spans="1:11" x14ac:dyDescent="0.2">
      <c r="A506" s="722"/>
      <c r="B506" s="723" t="s">
        <v>583</v>
      </c>
      <c r="C506" s="724"/>
      <c r="D506" s="725"/>
      <c r="E506" s="726"/>
      <c r="F506" s="124"/>
      <c r="G506" s="727"/>
      <c r="H506" s="728"/>
      <c r="I506" s="724"/>
      <c r="J506" s="7"/>
      <c r="K506" s="729"/>
    </row>
    <row r="507" spans="1:11" x14ac:dyDescent="0.2">
      <c r="A507" s="728"/>
      <c r="B507" s="730" t="s">
        <v>83</v>
      </c>
      <c r="C507" s="731"/>
      <c r="D507" s="732"/>
      <c r="E507" s="733"/>
      <c r="F507" s="734"/>
      <c r="G507" s="731"/>
      <c r="H507" s="734"/>
      <c r="I507" s="731"/>
      <c r="J507" s="735"/>
      <c r="K507" s="729"/>
    </row>
    <row r="508" spans="1:11" x14ac:dyDescent="0.2">
      <c r="A508" s="23"/>
      <c r="B508" s="24"/>
      <c r="C508" s="26"/>
      <c r="D508" s="26"/>
      <c r="E508" s="24"/>
      <c r="F508" s="23"/>
      <c r="G508" s="358"/>
      <c r="H508" s="23"/>
      <c r="I508" s="358"/>
      <c r="J508" s="358"/>
      <c r="K508" s="283" t="s">
        <v>0</v>
      </c>
    </row>
    <row r="509" spans="1:11" x14ac:dyDescent="0.2">
      <c r="A509" s="1101" t="s">
        <v>203</v>
      </c>
      <c r="B509" s="1101"/>
      <c r="C509" s="1101"/>
      <c r="D509" s="1101"/>
      <c r="E509" s="1101"/>
      <c r="F509" s="1101"/>
      <c r="G509" s="1101"/>
      <c r="H509" s="1101"/>
      <c r="I509" s="1101"/>
      <c r="J509" s="1101"/>
      <c r="K509" s="1101"/>
    </row>
    <row r="510" spans="1:11" x14ac:dyDescent="0.2">
      <c r="A510" s="1101" t="s">
        <v>584</v>
      </c>
      <c r="B510" s="1101"/>
      <c r="C510" s="1101"/>
      <c r="D510" s="1101"/>
      <c r="E510" s="1101"/>
      <c r="F510" s="1101"/>
      <c r="G510" s="1101"/>
      <c r="H510" s="1101"/>
      <c r="I510" s="1101"/>
      <c r="J510" s="1101"/>
      <c r="K510" s="1101"/>
    </row>
    <row r="511" spans="1:11" x14ac:dyDescent="0.2">
      <c r="A511" s="1101" t="s">
        <v>585</v>
      </c>
      <c r="B511" s="1101"/>
      <c r="C511" s="1101"/>
      <c r="D511" s="1101"/>
      <c r="E511" s="1101"/>
      <c r="F511" s="1101"/>
      <c r="G511" s="1101"/>
      <c r="H511" s="1101"/>
      <c r="I511" s="1101"/>
      <c r="J511" s="1101"/>
      <c r="K511" s="1101"/>
    </row>
    <row r="512" spans="1:11" x14ac:dyDescent="0.2">
      <c r="A512" s="49"/>
      <c r="B512" s="48"/>
      <c r="C512" s="336"/>
      <c r="D512" s="336"/>
      <c r="E512" s="48"/>
      <c r="F512" s="49"/>
      <c r="G512" s="360"/>
      <c r="H512" s="49"/>
      <c r="I512" s="360"/>
      <c r="J512" s="360"/>
      <c r="K512" s="48"/>
    </row>
    <row r="513" spans="1:11" x14ac:dyDescent="0.2">
      <c r="A513" s="1102" t="s">
        <v>1</v>
      </c>
      <c r="B513" s="1102" t="s">
        <v>2</v>
      </c>
      <c r="C513" s="1171" t="s">
        <v>3</v>
      </c>
      <c r="D513" s="1171" t="s">
        <v>4</v>
      </c>
      <c r="E513" s="1102" t="s">
        <v>5</v>
      </c>
      <c r="F513" s="1102" t="s">
        <v>6</v>
      </c>
      <c r="G513" s="1102"/>
      <c r="H513" s="1102" t="s">
        <v>7</v>
      </c>
      <c r="I513" s="1102"/>
      <c r="J513" s="1102" t="s">
        <v>8</v>
      </c>
      <c r="K513" s="1102" t="s">
        <v>9</v>
      </c>
    </row>
    <row r="514" spans="1:11" ht="42" x14ac:dyDescent="0.2">
      <c r="A514" s="1102"/>
      <c r="B514" s="1102"/>
      <c r="C514" s="1171"/>
      <c r="D514" s="1171"/>
      <c r="E514" s="1102"/>
      <c r="F514" s="278" t="s">
        <v>10</v>
      </c>
      <c r="G514" s="278" t="s">
        <v>11</v>
      </c>
      <c r="H514" s="278" t="s">
        <v>12</v>
      </c>
      <c r="I514" s="278" t="s">
        <v>13</v>
      </c>
      <c r="J514" s="1102"/>
      <c r="K514" s="1102"/>
    </row>
    <row r="515" spans="1:11" x14ac:dyDescent="0.2">
      <c r="A515" s="7" t="s">
        <v>128</v>
      </c>
      <c r="B515" s="7" t="s">
        <v>128</v>
      </c>
      <c r="C515" s="230" t="s">
        <v>128</v>
      </c>
      <c r="D515" s="230" t="s">
        <v>128</v>
      </c>
      <c r="E515" s="5" t="s">
        <v>128</v>
      </c>
      <c r="F515" s="50" t="s">
        <v>128</v>
      </c>
      <c r="G515" s="230" t="s">
        <v>128</v>
      </c>
      <c r="H515" s="50" t="s">
        <v>128</v>
      </c>
      <c r="I515" s="230" t="s">
        <v>128</v>
      </c>
      <c r="J515" s="5" t="s">
        <v>128</v>
      </c>
      <c r="K515" s="50" t="s">
        <v>128</v>
      </c>
    </row>
    <row r="516" spans="1:11" x14ac:dyDescent="0.2">
      <c r="A516" s="7"/>
      <c r="B516" s="1"/>
      <c r="C516" s="2"/>
      <c r="D516" s="2"/>
      <c r="E516" s="5"/>
      <c r="F516" s="3"/>
      <c r="G516" s="2"/>
      <c r="H516" s="3"/>
      <c r="I516" s="2"/>
      <c r="J516" s="5"/>
      <c r="K516" s="439"/>
    </row>
    <row r="517" spans="1:11" x14ac:dyDescent="0.2">
      <c r="A517" s="7"/>
      <c r="B517" s="1"/>
      <c r="C517" s="2"/>
      <c r="D517" s="2"/>
      <c r="E517" s="5"/>
      <c r="F517" s="3"/>
      <c r="G517" s="2"/>
      <c r="H517" s="3"/>
      <c r="I517" s="2"/>
      <c r="J517" s="5"/>
      <c r="K517" s="439"/>
    </row>
    <row r="518" spans="1:11" x14ac:dyDescent="0.2">
      <c r="A518" s="7"/>
      <c r="B518" s="1"/>
      <c r="C518" s="2"/>
      <c r="D518" s="2"/>
      <c r="E518" s="5"/>
      <c r="F518" s="3"/>
      <c r="G518" s="2"/>
      <c r="H518" s="3"/>
      <c r="I518" s="2"/>
      <c r="J518" s="5"/>
      <c r="K518" s="439"/>
    </row>
    <row r="519" spans="1:11" x14ac:dyDescent="0.2">
      <c r="A519" s="707"/>
      <c r="B519" s="708"/>
      <c r="C519" s="707"/>
      <c r="D519" s="707"/>
      <c r="E519" s="708"/>
      <c r="F519" s="707"/>
      <c r="G519" s="710"/>
      <c r="H519" s="707"/>
      <c r="I519" s="710"/>
      <c r="J519" s="710"/>
      <c r="K519" s="711" t="s">
        <v>0</v>
      </c>
    </row>
    <row r="520" spans="1:11" x14ac:dyDescent="0.2">
      <c r="A520" s="1164" t="s">
        <v>17</v>
      </c>
      <c r="B520" s="1164"/>
      <c r="C520" s="1164"/>
      <c r="D520" s="1164"/>
      <c r="E520" s="1164"/>
      <c r="F520" s="1164"/>
      <c r="G520" s="1164"/>
      <c r="H520" s="1164"/>
      <c r="I520" s="1164"/>
      <c r="J520" s="1164"/>
      <c r="K520" s="1164"/>
    </row>
    <row r="521" spans="1:11" x14ac:dyDescent="0.2">
      <c r="A521" s="1164" t="s">
        <v>586</v>
      </c>
      <c r="B521" s="1164"/>
      <c r="C521" s="1164"/>
      <c r="D521" s="1164"/>
      <c r="E521" s="1164"/>
      <c r="F521" s="1164"/>
      <c r="G521" s="1164"/>
      <c r="H521" s="1164"/>
      <c r="I521" s="1164"/>
      <c r="J521" s="1164"/>
      <c r="K521" s="1164"/>
    </row>
    <row r="522" spans="1:11" x14ac:dyDescent="0.2">
      <c r="A522" s="1164" t="s">
        <v>587</v>
      </c>
      <c r="B522" s="1164"/>
      <c r="C522" s="1164"/>
      <c r="D522" s="1164"/>
      <c r="E522" s="1164"/>
      <c r="F522" s="1164"/>
      <c r="G522" s="1164"/>
      <c r="H522" s="1164"/>
      <c r="I522" s="1164"/>
      <c r="J522" s="1164"/>
      <c r="K522" s="1164"/>
    </row>
    <row r="523" spans="1:11" x14ac:dyDescent="0.2">
      <c r="A523" s="58"/>
      <c r="B523" s="57"/>
      <c r="C523" s="58"/>
      <c r="D523" s="58"/>
      <c r="E523" s="57"/>
      <c r="F523" s="58"/>
      <c r="G523" s="387"/>
      <c r="H523" s="58"/>
      <c r="I523" s="387"/>
      <c r="J523" s="387"/>
      <c r="K523" s="57"/>
    </row>
    <row r="524" spans="1:11" x14ac:dyDescent="0.2">
      <c r="A524" s="1165" t="s">
        <v>1</v>
      </c>
      <c r="B524" s="1165" t="s">
        <v>131</v>
      </c>
      <c r="C524" s="1166" t="s">
        <v>132</v>
      </c>
      <c r="D524" s="1165" t="s">
        <v>133</v>
      </c>
      <c r="E524" s="1165" t="s">
        <v>134</v>
      </c>
      <c r="F524" s="1165" t="s">
        <v>135</v>
      </c>
      <c r="G524" s="1165"/>
      <c r="H524" s="1165" t="s">
        <v>7</v>
      </c>
      <c r="I524" s="1165"/>
      <c r="J524" s="1165" t="s">
        <v>136</v>
      </c>
      <c r="K524" s="1166" t="s">
        <v>30</v>
      </c>
    </row>
    <row r="525" spans="1:11" ht="51.75" x14ac:dyDescent="0.2">
      <c r="A525" s="1165"/>
      <c r="B525" s="1165"/>
      <c r="C525" s="1167"/>
      <c r="D525" s="1165"/>
      <c r="E525" s="1165"/>
      <c r="F525" s="736" t="s">
        <v>10</v>
      </c>
      <c r="G525" s="736" t="s">
        <v>137</v>
      </c>
      <c r="H525" s="736" t="s">
        <v>12</v>
      </c>
      <c r="I525" s="736" t="s">
        <v>138</v>
      </c>
      <c r="J525" s="1165"/>
      <c r="K525" s="1167"/>
    </row>
    <row r="526" spans="1:11" x14ac:dyDescent="0.2">
      <c r="A526" s="1168" t="s">
        <v>139</v>
      </c>
      <c r="B526" s="1169"/>
      <c r="C526" s="1169"/>
      <c r="D526" s="1169"/>
      <c r="E526" s="1169"/>
      <c r="F526" s="1169"/>
      <c r="G526" s="1169"/>
      <c r="H526" s="1169"/>
      <c r="I526" s="1169"/>
      <c r="J526" s="1169"/>
      <c r="K526" s="1170"/>
    </row>
    <row r="527" spans="1:11" x14ac:dyDescent="0.2">
      <c r="A527" s="737"/>
      <c r="B527" s="738"/>
      <c r="C527" s="739"/>
      <c r="D527" s="739"/>
      <c r="E527" s="739"/>
      <c r="F527" s="737"/>
      <c r="G527" s="740"/>
      <c r="H527" s="739"/>
      <c r="I527" s="739"/>
      <c r="J527" s="739"/>
      <c r="K527" s="741"/>
    </row>
    <row r="528" spans="1:11" x14ac:dyDescent="0.2">
      <c r="A528" s="64"/>
      <c r="B528" s="742"/>
      <c r="C528" s="743"/>
      <c r="D528" s="743"/>
      <c r="E528" s="744"/>
      <c r="F528" s="745"/>
      <c r="G528" s="746"/>
      <c r="H528" s="743"/>
      <c r="I528" s="743"/>
      <c r="J528" s="744"/>
      <c r="K528" s="747"/>
    </row>
    <row r="529" spans="1:11" x14ac:dyDescent="0.2">
      <c r="A529" s="371"/>
      <c r="C529" s="26"/>
      <c r="D529" s="26"/>
      <c r="G529" s="358"/>
      <c r="H529" s="371"/>
      <c r="I529" s="358"/>
      <c r="J529" s="358"/>
      <c r="K529" s="351" t="s">
        <v>0</v>
      </c>
    </row>
    <row r="530" spans="1:11" x14ac:dyDescent="0.2">
      <c r="A530" s="1034" t="s">
        <v>203</v>
      </c>
      <c r="B530" s="1034"/>
      <c r="C530" s="1034"/>
      <c r="D530" s="1034"/>
      <c r="E530" s="1034"/>
      <c r="F530" s="1034"/>
      <c r="G530" s="1034"/>
      <c r="H530" s="1034"/>
      <c r="I530" s="1034"/>
      <c r="J530" s="1034"/>
      <c r="K530" s="1034"/>
    </row>
    <row r="531" spans="1:11" x14ac:dyDescent="0.2">
      <c r="A531" s="1034" t="s">
        <v>588</v>
      </c>
      <c r="B531" s="1034"/>
      <c r="C531" s="1034"/>
      <c r="D531" s="1034"/>
      <c r="E531" s="1034"/>
      <c r="F531" s="1034"/>
      <c r="G531" s="1034"/>
      <c r="H531" s="1034"/>
      <c r="I531" s="1034"/>
      <c r="J531" s="1034"/>
      <c r="K531" s="1034"/>
    </row>
    <row r="532" spans="1:11" x14ac:dyDescent="0.2">
      <c r="A532" s="1034" t="s">
        <v>589</v>
      </c>
      <c r="B532" s="1034"/>
      <c r="C532" s="1034"/>
      <c r="D532" s="1034"/>
      <c r="E532" s="1034"/>
      <c r="F532" s="1034"/>
      <c r="G532" s="1034"/>
      <c r="H532" s="1034"/>
      <c r="I532" s="1034"/>
      <c r="J532" s="1034"/>
      <c r="K532" s="1034"/>
    </row>
    <row r="533" spans="1:11" x14ac:dyDescent="0.2">
      <c r="A533" s="49"/>
      <c r="B533" s="48"/>
      <c r="C533" s="336"/>
      <c r="D533" s="336"/>
      <c r="E533" s="48"/>
      <c r="F533" s="49"/>
      <c r="G533" s="360"/>
      <c r="H533" s="49"/>
      <c r="I533" s="360"/>
      <c r="J533" s="360"/>
      <c r="K533" s="48"/>
    </row>
    <row r="534" spans="1:11" x14ac:dyDescent="0.2">
      <c r="A534" s="1102" t="s">
        <v>1</v>
      </c>
      <c r="B534" s="1102" t="s">
        <v>2</v>
      </c>
      <c r="C534" s="1171" t="s">
        <v>590</v>
      </c>
      <c r="D534" s="1171" t="s">
        <v>4</v>
      </c>
      <c r="E534" s="1102" t="s">
        <v>5</v>
      </c>
      <c r="F534" s="1102" t="s">
        <v>6</v>
      </c>
      <c r="G534" s="1102"/>
      <c r="H534" s="1102" t="s">
        <v>7</v>
      </c>
      <c r="I534" s="1102"/>
      <c r="J534" s="1102" t="s">
        <v>8</v>
      </c>
      <c r="K534" s="1102" t="s">
        <v>9</v>
      </c>
    </row>
    <row r="535" spans="1:11" ht="42" x14ac:dyDescent="0.2">
      <c r="A535" s="1102"/>
      <c r="B535" s="1102"/>
      <c r="C535" s="1171"/>
      <c r="D535" s="1171"/>
      <c r="E535" s="1102"/>
      <c r="F535" s="278" t="s">
        <v>10</v>
      </c>
      <c r="G535" s="278" t="s">
        <v>11</v>
      </c>
      <c r="H535" s="278" t="s">
        <v>12</v>
      </c>
      <c r="I535" s="278" t="s">
        <v>13</v>
      </c>
      <c r="J535" s="1102"/>
      <c r="K535" s="1102"/>
    </row>
    <row r="536" spans="1:11" ht="42" x14ac:dyDescent="0.2">
      <c r="A536" s="261">
        <v>1</v>
      </c>
      <c r="B536" s="262" t="s">
        <v>591</v>
      </c>
      <c r="C536" s="263">
        <v>419440</v>
      </c>
      <c r="D536" s="263">
        <v>419440</v>
      </c>
      <c r="E536" s="264" t="s">
        <v>592</v>
      </c>
      <c r="F536" s="231" t="s">
        <v>593</v>
      </c>
      <c r="G536" s="232">
        <f>352800*1.07</f>
        <v>377496</v>
      </c>
      <c r="H536" s="231" t="s">
        <v>593</v>
      </c>
      <c r="I536" s="232">
        <f>352800*1.07</f>
        <v>377496</v>
      </c>
      <c r="J536" s="264" t="s">
        <v>34</v>
      </c>
      <c r="K536" s="265" t="s">
        <v>594</v>
      </c>
    </row>
    <row r="537" spans="1:11" ht="105" x14ac:dyDescent="0.2">
      <c r="A537" s="261">
        <v>2</v>
      </c>
      <c r="B537" s="262" t="s">
        <v>595</v>
      </c>
      <c r="C537" s="263">
        <v>500000</v>
      </c>
      <c r="D537" s="263">
        <v>499822.28</v>
      </c>
      <c r="E537" s="264" t="s">
        <v>592</v>
      </c>
      <c r="F537" s="231" t="s">
        <v>596</v>
      </c>
      <c r="G537" s="232">
        <v>499654.69</v>
      </c>
      <c r="H537" s="231" t="s">
        <v>596</v>
      </c>
      <c r="I537" s="232">
        <v>499654.69</v>
      </c>
      <c r="J537" s="264" t="s">
        <v>34</v>
      </c>
      <c r="K537" s="265" t="s">
        <v>597</v>
      </c>
    </row>
    <row r="538" spans="1:11" ht="105" x14ac:dyDescent="0.2">
      <c r="A538" s="261">
        <v>3</v>
      </c>
      <c r="B538" s="262" t="s">
        <v>598</v>
      </c>
      <c r="C538" s="263">
        <v>300000</v>
      </c>
      <c r="D538" s="263">
        <v>299919.90999999997</v>
      </c>
      <c r="E538" s="264" t="s">
        <v>592</v>
      </c>
      <c r="F538" s="231" t="s">
        <v>596</v>
      </c>
      <c r="G538" s="232">
        <v>299784.58</v>
      </c>
      <c r="H538" s="231" t="s">
        <v>596</v>
      </c>
      <c r="I538" s="232">
        <v>299784.58</v>
      </c>
      <c r="J538" s="264" t="s">
        <v>34</v>
      </c>
      <c r="K538" s="265" t="s">
        <v>599</v>
      </c>
    </row>
    <row r="539" spans="1:11" ht="42" x14ac:dyDescent="0.2">
      <c r="A539" s="261">
        <v>4</v>
      </c>
      <c r="B539" s="262" t="s">
        <v>600</v>
      </c>
      <c r="C539" s="263">
        <v>18104.400000000001</v>
      </c>
      <c r="D539" s="263">
        <v>16050</v>
      </c>
      <c r="E539" s="264" t="s">
        <v>592</v>
      </c>
      <c r="F539" s="231" t="s">
        <v>601</v>
      </c>
      <c r="G539" s="232">
        <v>16050</v>
      </c>
      <c r="H539" s="231" t="s">
        <v>601</v>
      </c>
      <c r="I539" s="232">
        <v>16050</v>
      </c>
      <c r="J539" s="264" t="s">
        <v>34</v>
      </c>
      <c r="K539" s="265" t="s">
        <v>602</v>
      </c>
    </row>
    <row r="540" spans="1:11" x14ac:dyDescent="0.2">
      <c r="A540" s="1146">
        <v>5</v>
      </c>
      <c r="B540" s="1148" t="s">
        <v>603</v>
      </c>
      <c r="C540" s="1150">
        <v>17869000</v>
      </c>
      <c r="D540" s="1150">
        <v>16714653</v>
      </c>
      <c r="E540" s="1152" t="s">
        <v>604</v>
      </c>
      <c r="F540" s="231" t="s">
        <v>605</v>
      </c>
      <c r="G540" s="233">
        <v>11899111</v>
      </c>
      <c r="H540" s="1154" t="s">
        <v>605</v>
      </c>
      <c r="I540" s="1150">
        <v>11899111</v>
      </c>
      <c r="J540" s="1152" t="s">
        <v>34</v>
      </c>
      <c r="K540" s="1156" t="s">
        <v>606</v>
      </c>
    </row>
    <row r="541" spans="1:11" x14ac:dyDescent="0.2">
      <c r="A541" s="1147"/>
      <c r="B541" s="1149"/>
      <c r="C541" s="1151"/>
      <c r="D541" s="1151"/>
      <c r="E541" s="1153"/>
      <c r="F541" s="231" t="s">
        <v>607</v>
      </c>
      <c r="G541" s="232">
        <v>16234234</v>
      </c>
      <c r="H541" s="1155" t="s">
        <v>608</v>
      </c>
      <c r="I541" s="1151"/>
      <c r="J541" s="1153"/>
      <c r="K541" s="1157"/>
    </row>
    <row r="542" spans="1:11" x14ac:dyDescent="0.2">
      <c r="A542" s="1146">
        <v>6</v>
      </c>
      <c r="B542" s="1148" t="s">
        <v>609</v>
      </c>
      <c r="C542" s="1150">
        <v>28001900</v>
      </c>
      <c r="D542" s="1150">
        <v>25907159</v>
      </c>
      <c r="E542" s="1152" t="s">
        <v>604</v>
      </c>
      <c r="F542" s="231" t="s">
        <v>610</v>
      </c>
      <c r="G542" s="233">
        <v>21500000</v>
      </c>
      <c r="H542" s="1154" t="s">
        <v>610</v>
      </c>
      <c r="I542" s="1150">
        <v>21500000</v>
      </c>
      <c r="J542" s="1152" t="s">
        <v>34</v>
      </c>
      <c r="K542" s="1156" t="s">
        <v>611</v>
      </c>
    </row>
    <row r="543" spans="1:11" x14ac:dyDescent="0.2">
      <c r="A543" s="1158"/>
      <c r="B543" s="1159"/>
      <c r="C543" s="1160"/>
      <c r="D543" s="1160"/>
      <c r="E543" s="1161"/>
      <c r="F543" s="231" t="s">
        <v>612</v>
      </c>
      <c r="G543" s="233">
        <v>23300000</v>
      </c>
      <c r="H543" s="1162"/>
      <c r="I543" s="1160"/>
      <c r="J543" s="1161"/>
      <c r="K543" s="1163"/>
    </row>
    <row r="544" spans="1:11" x14ac:dyDescent="0.2">
      <c r="A544" s="1147"/>
      <c r="B544" s="1149"/>
      <c r="C544" s="1151"/>
      <c r="D544" s="1151"/>
      <c r="E544" s="1153"/>
      <c r="F544" s="231" t="s">
        <v>607</v>
      </c>
      <c r="G544" s="232">
        <v>16234234</v>
      </c>
      <c r="H544" s="1155" t="s">
        <v>608</v>
      </c>
      <c r="I544" s="1151"/>
      <c r="J544" s="1153"/>
      <c r="K544" s="1157"/>
    </row>
    <row r="545" spans="1:11" x14ac:dyDescent="0.2">
      <c r="A545" s="748"/>
      <c r="B545" s="748"/>
      <c r="C545" s="748"/>
      <c r="D545" s="748"/>
      <c r="E545" s="748"/>
      <c r="F545" s="748"/>
      <c r="G545" s="748"/>
      <c r="H545" s="748"/>
      <c r="I545" s="748"/>
      <c r="J545" s="748"/>
      <c r="K545" s="749" t="s">
        <v>613</v>
      </c>
    </row>
    <row r="546" spans="1:11" x14ac:dyDescent="0.2">
      <c r="A546" s="1130" t="s">
        <v>17</v>
      </c>
      <c r="B546" s="1130"/>
      <c r="C546" s="1130"/>
      <c r="D546" s="1130"/>
      <c r="E546" s="1130"/>
      <c r="F546" s="1130"/>
      <c r="G546" s="1130"/>
      <c r="H546" s="1130"/>
      <c r="I546" s="1130"/>
      <c r="J546" s="1130"/>
      <c r="K546" s="1130"/>
    </row>
    <row r="547" spans="1:11" x14ac:dyDescent="0.2">
      <c r="A547" s="1130" t="s">
        <v>614</v>
      </c>
      <c r="B547" s="1130"/>
      <c r="C547" s="1130"/>
      <c r="D547" s="1130"/>
      <c r="E547" s="1130"/>
      <c r="F547" s="1130"/>
      <c r="G547" s="1130"/>
      <c r="H547" s="1130"/>
      <c r="I547" s="1130"/>
      <c r="J547" s="1130"/>
      <c r="K547" s="1130"/>
    </row>
    <row r="548" spans="1:11" x14ac:dyDescent="0.2">
      <c r="A548" s="1130" t="s">
        <v>585</v>
      </c>
      <c r="B548" s="1130"/>
      <c r="C548" s="1130"/>
      <c r="D548" s="1130"/>
      <c r="E548" s="1130"/>
      <c r="F548" s="1130"/>
      <c r="G548" s="1130"/>
      <c r="H548" s="1130"/>
      <c r="I548" s="1130"/>
      <c r="J548" s="1130"/>
      <c r="K548" s="1130"/>
    </row>
    <row r="549" spans="1:11" ht="21.75" thickBot="1" x14ac:dyDescent="0.25">
      <c r="A549" s="748"/>
      <c r="B549" s="748"/>
      <c r="C549" s="748"/>
      <c r="D549" s="748"/>
      <c r="E549" s="748"/>
      <c r="F549" s="748"/>
      <c r="G549" s="748"/>
      <c r="H549" s="748"/>
      <c r="I549" s="748"/>
      <c r="J549" s="748"/>
      <c r="K549" s="748"/>
    </row>
    <row r="550" spans="1:11" x14ac:dyDescent="0.2">
      <c r="A550" s="1131" t="s">
        <v>1</v>
      </c>
      <c r="B550" s="1133" t="s">
        <v>18</v>
      </c>
      <c r="C550" s="1133" t="s">
        <v>615</v>
      </c>
      <c r="D550" s="1133" t="s">
        <v>616</v>
      </c>
      <c r="E550" s="1133" t="s">
        <v>5</v>
      </c>
      <c r="F550" s="1135" t="s">
        <v>6</v>
      </c>
      <c r="G550" s="1136"/>
      <c r="H550" s="1135" t="s">
        <v>7</v>
      </c>
      <c r="I550" s="1136"/>
      <c r="J550" s="1133" t="s">
        <v>8</v>
      </c>
      <c r="K550" s="1137" t="s">
        <v>617</v>
      </c>
    </row>
    <row r="551" spans="1:11" ht="37.5" x14ac:dyDescent="0.2">
      <c r="A551" s="1132"/>
      <c r="B551" s="1134"/>
      <c r="C551" s="1134"/>
      <c r="D551" s="1134"/>
      <c r="E551" s="1134"/>
      <c r="F551" s="234" t="s">
        <v>10</v>
      </c>
      <c r="G551" s="234" t="s">
        <v>618</v>
      </c>
      <c r="H551" s="234" t="s">
        <v>12</v>
      </c>
      <c r="I551" s="234" t="s">
        <v>413</v>
      </c>
      <c r="J551" s="1134"/>
      <c r="K551" s="1138"/>
    </row>
    <row r="552" spans="1:11" x14ac:dyDescent="0.2">
      <c r="A552" s="1139" t="s">
        <v>619</v>
      </c>
      <c r="B552" s="1140"/>
      <c r="C552" s="1140"/>
      <c r="D552" s="1140"/>
      <c r="E552" s="1140"/>
      <c r="F552" s="1140"/>
      <c r="G552" s="1140"/>
      <c r="H552" s="1140"/>
      <c r="I552" s="1140"/>
      <c r="J552" s="1140"/>
      <c r="K552" s="1141"/>
    </row>
    <row r="553" spans="1:11" ht="24" x14ac:dyDescent="0.2">
      <c r="A553" s="1142" t="s">
        <v>348</v>
      </c>
      <c r="B553" s="1142"/>
      <c r="C553" s="1142"/>
      <c r="D553" s="1142"/>
      <c r="E553" s="1142"/>
      <c r="F553" s="1142"/>
      <c r="G553" s="1142"/>
      <c r="H553" s="1142"/>
      <c r="I553" s="1142"/>
      <c r="J553" s="1142"/>
      <c r="K553" s="1142"/>
    </row>
    <row r="554" spans="1:11" ht="24" x14ac:dyDescent="0.2">
      <c r="A554" s="1143" t="s">
        <v>48</v>
      </c>
      <c r="B554" s="1143"/>
      <c r="C554" s="1143"/>
      <c r="D554" s="1143"/>
      <c r="E554" s="1143"/>
      <c r="F554" s="1143"/>
      <c r="G554" s="1143"/>
      <c r="H554" s="1143"/>
      <c r="I554" s="1143"/>
      <c r="J554" s="1143"/>
      <c r="K554" s="1143"/>
    </row>
    <row r="555" spans="1:11" ht="24" x14ac:dyDescent="0.2">
      <c r="A555" s="1143" t="s">
        <v>620</v>
      </c>
      <c r="B555" s="1143"/>
      <c r="C555" s="1143"/>
      <c r="D555" s="1143"/>
      <c r="E555" s="1143"/>
      <c r="F555" s="1143"/>
      <c r="G555" s="1143"/>
      <c r="H555" s="1143"/>
      <c r="I555" s="1143"/>
      <c r="J555" s="1143"/>
      <c r="K555" s="1143"/>
    </row>
    <row r="556" spans="1:11" ht="24" x14ac:dyDescent="0.2">
      <c r="A556" s="1144" t="s">
        <v>32</v>
      </c>
      <c r="B556" s="1145"/>
      <c r="C556" s="1145"/>
      <c r="D556" s="1145"/>
      <c r="E556" s="1145"/>
      <c r="F556" s="1145"/>
      <c r="G556" s="1145"/>
      <c r="H556" s="1145"/>
      <c r="I556" s="1145"/>
      <c r="J556" s="1145"/>
      <c r="K556" s="1145"/>
    </row>
    <row r="557" spans="1:11" x14ac:dyDescent="0.2">
      <c r="A557" s="1123" t="s">
        <v>1</v>
      </c>
      <c r="B557" s="1124" t="s">
        <v>18</v>
      </c>
      <c r="C557" s="1125" t="s">
        <v>621</v>
      </c>
      <c r="D557" s="1125" t="s">
        <v>4</v>
      </c>
      <c r="E557" s="1123" t="s">
        <v>352</v>
      </c>
      <c r="F557" s="1123" t="s">
        <v>135</v>
      </c>
      <c r="G557" s="1123"/>
      <c r="H557" s="1123" t="s">
        <v>353</v>
      </c>
      <c r="I557" s="1123"/>
      <c r="J557" s="1123" t="s">
        <v>8</v>
      </c>
      <c r="K557" s="1123" t="s">
        <v>354</v>
      </c>
    </row>
    <row r="558" spans="1:11" x14ac:dyDescent="0.2">
      <c r="A558" s="1123"/>
      <c r="B558" s="1124"/>
      <c r="C558" s="1125"/>
      <c r="D558" s="1125"/>
      <c r="E558" s="1123"/>
      <c r="F558" s="1123"/>
      <c r="G558" s="1123"/>
      <c r="H558" s="1123"/>
      <c r="I558" s="1123"/>
      <c r="J558" s="1123"/>
      <c r="K558" s="1123"/>
    </row>
    <row r="559" spans="1:11" x14ac:dyDescent="0.2">
      <c r="A559" s="1123"/>
      <c r="B559" s="1124"/>
      <c r="C559" s="1125"/>
      <c r="D559" s="1125"/>
      <c r="E559" s="1123"/>
      <c r="F559" s="1123" t="s">
        <v>10</v>
      </c>
      <c r="G559" s="1123" t="s">
        <v>11</v>
      </c>
      <c r="H559" s="1123" t="s">
        <v>12</v>
      </c>
      <c r="I559" s="1125" t="s">
        <v>13</v>
      </c>
      <c r="J559" s="1123"/>
      <c r="K559" s="1123"/>
    </row>
    <row r="560" spans="1:11" x14ac:dyDescent="0.2">
      <c r="A560" s="1123"/>
      <c r="B560" s="1124"/>
      <c r="C560" s="1125"/>
      <c r="D560" s="1125"/>
      <c r="E560" s="1123"/>
      <c r="F560" s="1123"/>
      <c r="G560" s="1123"/>
      <c r="H560" s="1123"/>
      <c r="I560" s="1125"/>
      <c r="J560" s="1123"/>
      <c r="K560" s="1123"/>
    </row>
    <row r="561" spans="1:11" ht="120" x14ac:dyDescent="0.2">
      <c r="A561" s="260">
        <v>1</v>
      </c>
      <c r="B561" s="235" t="s">
        <v>622</v>
      </c>
      <c r="C561" s="236">
        <f t="shared" ref="C561:C564" si="7">D561/107*100</f>
        <v>233388.78504672897</v>
      </c>
      <c r="D561" s="236">
        <v>249726</v>
      </c>
      <c r="E561" s="260" t="s">
        <v>22</v>
      </c>
      <c r="F561" s="237" t="s">
        <v>623</v>
      </c>
      <c r="G561" s="236">
        <v>244950</v>
      </c>
      <c r="H561" s="237" t="s">
        <v>623</v>
      </c>
      <c r="I561" s="236">
        <v>244950</v>
      </c>
      <c r="J561" s="238" t="s">
        <v>70</v>
      </c>
      <c r="K561" s="238" t="s">
        <v>624</v>
      </c>
    </row>
    <row r="562" spans="1:11" ht="120" x14ac:dyDescent="0.2">
      <c r="A562" s="260">
        <v>2</v>
      </c>
      <c r="B562" s="235" t="s">
        <v>625</v>
      </c>
      <c r="C562" s="236">
        <f t="shared" si="7"/>
        <v>226591.58878504671</v>
      </c>
      <c r="D562" s="236">
        <v>242453</v>
      </c>
      <c r="E562" s="260" t="s">
        <v>22</v>
      </c>
      <c r="F562" s="237" t="s">
        <v>626</v>
      </c>
      <c r="G562" s="236">
        <v>236958</v>
      </c>
      <c r="H562" s="237" t="s">
        <v>626</v>
      </c>
      <c r="I562" s="236">
        <v>236958</v>
      </c>
      <c r="J562" s="238" t="s">
        <v>70</v>
      </c>
      <c r="K562" s="238" t="s">
        <v>627</v>
      </c>
    </row>
    <row r="563" spans="1:11" ht="72" x14ac:dyDescent="0.2">
      <c r="A563" s="260">
        <v>3</v>
      </c>
      <c r="B563" s="235" t="s">
        <v>628</v>
      </c>
      <c r="C563" s="236">
        <f t="shared" si="7"/>
        <v>53640</v>
      </c>
      <c r="D563" s="236">
        <v>57394.8</v>
      </c>
      <c r="E563" s="260" t="s">
        <v>22</v>
      </c>
      <c r="F563" s="237" t="s">
        <v>188</v>
      </c>
      <c r="G563" s="236">
        <v>57394.8</v>
      </c>
      <c r="H563" s="237" t="s">
        <v>188</v>
      </c>
      <c r="I563" s="236">
        <v>57394.8</v>
      </c>
      <c r="J563" s="238" t="s">
        <v>70</v>
      </c>
      <c r="K563" s="238" t="s">
        <v>629</v>
      </c>
    </row>
    <row r="564" spans="1:11" ht="120" x14ac:dyDescent="0.2">
      <c r="A564" s="260">
        <v>4</v>
      </c>
      <c r="B564" s="235" t="s">
        <v>630</v>
      </c>
      <c r="C564" s="236">
        <f t="shared" si="7"/>
        <v>195956.07476635513</v>
      </c>
      <c r="D564" s="236">
        <v>209673</v>
      </c>
      <c r="E564" s="260" t="s">
        <v>22</v>
      </c>
      <c r="F564" s="237" t="s">
        <v>631</v>
      </c>
      <c r="G564" s="236">
        <v>205942</v>
      </c>
      <c r="H564" s="237" t="s">
        <v>631</v>
      </c>
      <c r="I564" s="236">
        <v>205942</v>
      </c>
      <c r="J564" s="238" t="s">
        <v>70</v>
      </c>
      <c r="K564" s="238" t="s">
        <v>632</v>
      </c>
    </row>
    <row r="565" spans="1:11" ht="26.25" x14ac:dyDescent="0.2">
      <c r="A565" s="259"/>
      <c r="B565" s="239"/>
      <c r="C565" s="240"/>
      <c r="D565" s="240"/>
      <c r="E565" s="259"/>
      <c r="F565" s="241"/>
      <c r="G565" s="240"/>
      <c r="H565" s="241"/>
      <c r="I565" s="242">
        <f>SUM(I560:I564)</f>
        <v>745244.8</v>
      </c>
      <c r="J565" s="243"/>
      <c r="K565" s="243"/>
    </row>
    <row r="566" spans="1:11" ht="24" x14ac:dyDescent="0.2">
      <c r="A566" s="1126" t="s">
        <v>348</v>
      </c>
      <c r="B566" s="1126"/>
      <c r="C566" s="1126"/>
      <c r="D566" s="1126"/>
      <c r="E566" s="1126"/>
      <c r="F566" s="1126"/>
      <c r="G566" s="1126"/>
      <c r="H566" s="1126"/>
      <c r="I566" s="1126"/>
      <c r="J566" s="1126"/>
      <c r="K566" s="1126"/>
    </row>
    <row r="567" spans="1:11" ht="24" x14ac:dyDescent="0.2">
      <c r="A567" s="1127" t="s">
        <v>48</v>
      </c>
      <c r="B567" s="1127"/>
      <c r="C567" s="1127"/>
      <c r="D567" s="1127"/>
      <c r="E567" s="1127"/>
      <c r="F567" s="1127"/>
      <c r="G567" s="1127"/>
      <c r="H567" s="1127"/>
      <c r="I567" s="1127"/>
      <c r="J567" s="1127"/>
      <c r="K567" s="1127"/>
    </row>
    <row r="568" spans="1:11" ht="24" x14ac:dyDescent="0.2">
      <c r="A568" s="1127" t="s">
        <v>620</v>
      </c>
      <c r="B568" s="1127"/>
      <c r="C568" s="1127"/>
      <c r="D568" s="1127"/>
      <c r="E568" s="1127"/>
      <c r="F568" s="1127"/>
      <c r="G568" s="1127"/>
      <c r="H568" s="1127"/>
      <c r="I568" s="1127"/>
      <c r="J568" s="1127"/>
      <c r="K568" s="1127"/>
    </row>
    <row r="569" spans="1:11" ht="24" x14ac:dyDescent="0.2">
      <c r="A569" s="1128" t="s">
        <v>385</v>
      </c>
      <c r="B569" s="1129"/>
      <c r="C569" s="1129"/>
      <c r="D569" s="1129"/>
      <c r="E569" s="1129"/>
      <c r="F569" s="1129"/>
      <c r="G569" s="1129"/>
      <c r="H569" s="1129"/>
      <c r="I569" s="1129"/>
      <c r="J569" s="1129"/>
      <c r="K569" s="1129"/>
    </row>
    <row r="570" spans="1:11" x14ac:dyDescent="0.2">
      <c r="A570" s="1106" t="s">
        <v>1</v>
      </c>
      <c r="B570" s="1106" t="s">
        <v>18</v>
      </c>
      <c r="C570" s="1109" t="s">
        <v>621</v>
      </c>
      <c r="D570" s="1109" t="s">
        <v>4</v>
      </c>
      <c r="E570" s="1106" t="s">
        <v>352</v>
      </c>
      <c r="F570" s="1112" t="s">
        <v>135</v>
      </c>
      <c r="G570" s="1113"/>
      <c r="H570" s="1116" t="s">
        <v>353</v>
      </c>
      <c r="I570" s="1116"/>
      <c r="J570" s="1106" t="s">
        <v>8</v>
      </c>
      <c r="K570" s="1106" t="s">
        <v>21</v>
      </c>
    </row>
    <row r="571" spans="1:11" x14ac:dyDescent="0.2">
      <c r="A571" s="1107"/>
      <c r="B571" s="1107"/>
      <c r="C571" s="1110"/>
      <c r="D571" s="1110"/>
      <c r="E571" s="1107"/>
      <c r="F571" s="1114"/>
      <c r="G571" s="1115"/>
      <c r="H571" s="1116"/>
      <c r="I571" s="1116"/>
      <c r="J571" s="1107"/>
      <c r="K571" s="1107"/>
    </row>
    <row r="572" spans="1:11" x14ac:dyDescent="0.2">
      <c r="A572" s="1107"/>
      <c r="B572" s="1107"/>
      <c r="C572" s="1110"/>
      <c r="D572" s="1110"/>
      <c r="E572" s="1107"/>
      <c r="F572" s="1106" t="s">
        <v>10</v>
      </c>
      <c r="G572" s="1116" t="s">
        <v>11</v>
      </c>
      <c r="H572" s="1116" t="s">
        <v>12</v>
      </c>
      <c r="I572" s="1116" t="s">
        <v>13</v>
      </c>
      <c r="J572" s="1107"/>
      <c r="K572" s="1107"/>
    </row>
    <row r="573" spans="1:11" x14ac:dyDescent="0.2">
      <c r="A573" s="1108"/>
      <c r="B573" s="1108"/>
      <c r="C573" s="1111"/>
      <c r="D573" s="1111"/>
      <c r="E573" s="1108"/>
      <c r="F573" s="1108"/>
      <c r="G573" s="1116"/>
      <c r="H573" s="1116"/>
      <c r="I573" s="1116"/>
      <c r="J573" s="1108"/>
      <c r="K573" s="1108"/>
    </row>
    <row r="574" spans="1:11" ht="24" x14ac:dyDescent="0.2">
      <c r="A574" s="1089">
        <v>1</v>
      </c>
      <c r="B574" s="1093" t="s">
        <v>633</v>
      </c>
      <c r="C574" s="1095">
        <f>D574/107*100</f>
        <v>521617.75700934575</v>
      </c>
      <c r="D574" s="1097">
        <v>558131</v>
      </c>
      <c r="E574" s="1089" t="s">
        <v>387</v>
      </c>
      <c r="F574" s="251" t="s">
        <v>634</v>
      </c>
      <c r="G574" s="254">
        <v>260000</v>
      </c>
      <c r="H574" s="1089" t="s">
        <v>634</v>
      </c>
      <c r="I574" s="1099">
        <v>260000</v>
      </c>
      <c r="J574" s="1089" t="s">
        <v>34</v>
      </c>
      <c r="K574" s="1091" t="s">
        <v>635</v>
      </c>
    </row>
    <row r="575" spans="1:11" ht="48" x14ac:dyDescent="0.2">
      <c r="A575" s="1090"/>
      <c r="B575" s="1094"/>
      <c r="C575" s="1096"/>
      <c r="D575" s="1098"/>
      <c r="E575" s="1090"/>
      <c r="F575" s="252" t="s">
        <v>455</v>
      </c>
      <c r="G575" s="255">
        <v>262000</v>
      </c>
      <c r="H575" s="1090"/>
      <c r="I575" s="1100"/>
      <c r="J575" s="1090"/>
      <c r="K575" s="1092"/>
    </row>
    <row r="576" spans="1:11" ht="24" x14ac:dyDescent="0.2">
      <c r="A576" s="1090"/>
      <c r="B576" s="1094"/>
      <c r="C576" s="1096"/>
      <c r="D576" s="1098"/>
      <c r="E576" s="1090"/>
      <c r="F576" s="252" t="s">
        <v>636</v>
      </c>
      <c r="G576" s="255">
        <v>264998</v>
      </c>
      <c r="H576" s="1090"/>
      <c r="I576" s="1100"/>
      <c r="J576" s="1090"/>
      <c r="K576" s="1092"/>
    </row>
    <row r="577" spans="1:11" ht="24" x14ac:dyDescent="0.2">
      <c r="A577" s="1090"/>
      <c r="B577" s="1094"/>
      <c r="C577" s="1096"/>
      <c r="D577" s="1098"/>
      <c r="E577" s="1090"/>
      <c r="F577" s="252" t="s">
        <v>107</v>
      </c>
      <c r="G577" s="255">
        <v>334878</v>
      </c>
      <c r="H577" s="1090"/>
      <c r="I577" s="1100"/>
      <c r="J577" s="1090"/>
      <c r="K577" s="1092"/>
    </row>
    <row r="578" spans="1:11" ht="48" x14ac:dyDescent="0.2">
      <c r="A578" s="1090"/>
      <c r="B578" s="1094"/>
      <c r="C578" s="1096"/>
      <c r="D578" s="1098"/>
      <c r="E578" s="1090"/>
      <c r="F578" s="252" t="s">
        <v>637</v>
      </c>
      <c r="G578" s="255">
        <v>357000</v>
      </c>
      <c r="H578" s="1090"/>
      <c r="I578" s="1100"/>
      <c r="J578" s="1090"/>
      <c r="K578" s="1092"/>
    </row>
    <row r="579" spans="1:11" ht="24" x14ac:dyDescent="0.2">
      <c r="A579" s="1090"/>
      <c r="B579" s="1094"/>
      <c r="C579" s="1096"/>
      <c r="D579" s="1098"/>
      <c r="E579" s="1090"/>
      <c r="F579" s="252" t="s">
        <v>638</v>
      </c>
      <c r="G579" s="255">
        <v>359000</v>
      </c>
      <c r="H579" s="1090"/>
      <c r="I579" s="1100"/>
      <c r="J579" s="1090"/>
      <c r="K579" s="1092"/>
    </row>
    <row r="580" spans="1:11" ht="24" x14ac:dyDescent="0.2">
      <c r="A580" s="1090"/>
      <c r="B580" s="1094"/>
      <c r="C580" s="1096"/>
      <c r="D580" s="1098"/>
      <c r="E580" s="1090"/>
      <c r="F580" s="252" t="s">
        <v>639</v>
      </c>
      <c r="G580" s="255">
        <v>364444</v>
      </c>
      <c r="H580" s="1090"/>
      <c r="I580" s="1100"/>
      <c r="J580" s="1090"/>
      <c r="K580" s="1092"/>
    </row>
    <row r="581" spans="1:11" ht="24" x14ac:dyDescent="0.2">
      <c r="A581" s="1090"/>
      <c r="B581" s="1094"/>
      <c r="C581" s="1096"/>
      <c r="D581" s="1098"/>
      <c r="E581" s="1090"/>
      <c r="F581" s="252" t="s">
        <v>640</v>
      </c>
      <c r="G581" s="255">
        <v>443000</v>
      </c>
      <c r="H581" s="1090"/>
      <c r="I581" s="1100"/>
      <c r="J581" s="1090"/>
      <c r="K581" s="1092"/>
    </row>
    <row r="582" spans="1:11" ht="24" x14ac:dyDescent="0.2">
      <c r="A582" s="1090"/>
      <c r="B582" s="1094"/>
      <c r="C582" s="1096"/>
      <c r="D582" s="1098"/>
      <c r="E582" s="1090"/>
      <c r="F582" s="252" t="s">
        <v>641</v>
      </c>
      <c r="G582" s="255">
        <v>448500</v>
      </c>
      <c r="H582" s="1090"/>
      <c r="I582" s="1100"/>
      <c r="J582" s="1090"/>
      <c r="K582" s="1092"/>
    </row>
    <row r="583" spans="1:11" ht="24" x14ac:dyDescent="0.2">
      <c r="A583" s="1090"/>
      <c r="B583" s="1094"/>
      <c r="C583" s="1096"/>
      <c r="D583" s="1098"/>
      <c r="E583" s="1090"/>
      <c r="F583" s="252" t="s">
        <v>642</v>
      </c>
      <c r="G583" s="255">
        <v>450000</v>
      </c>
      <c r="H583" s="1090"/>
      <c r="I583" s="1100"/>
      <c r="J583" s="1090"/>
      <c r="K583" s="1092"/>
    </row>
    <row r="584" spans="1:11" ht="48" x14ac:dyDescent="0.2">
      <c r="A584" s="1090"/>
      <c r="B584" s="1094"/>
      <c r="C584" s="1096"/>
      <c r="D584" s="1098"/>
      <c r="E584" s="1090"/>
      <c r="F584" s="252" t="s">
        <v>643</v>
      </c>
      <c r="G584" s="255">
        <v>499000</v>
      </c>
      <c r="H584" s="1090"/>
      <c r="I584" s="1100"/>
      <c r="J584" s="1090"/>
      <c r="K584" s="1092"/>
    </row>
    <row r="585" spans="1:11" ht="48" x14ac:dyDescent="0.2">
      <c r="A585" s="1090"/>
      <c r="B585" s="1094"/>
      <c r="C585" s="1096"/>
      <c r="D585" s="1098"/>
      <c r="E585" s="1090"/>
      <c r="F585" s="252" t="s">
        <v>644</v>
      </c>
      <c r="G585" s="255">
        <v>555000</v>
      </c>
      <c r="H585" s="1090"/>
      <c r="I585" s="1100"/>
      <c r="J585" s="1090"/>
      <c r="K585" s="1092"/>
    </row>
    <row r="586" spans="1:11" ht="24" x14ac:dyDescent="0.2">
      <c r="A586" s="1117"/>
      <c r="B586" s="1118"/>
      <c r="C586" s="1119"/>
      <c r="D586" s="1120"/>
      <c r="E586" s="1117"/>
      <c r="F586" s="257"/>
      <c r="G586" s="258"/>
      <c r="H586" s="1117"/>
      <c r="I586" s="1121"/>
      <c r="J586" s="1117"/>
      <c r="K586" s="1122"/>
    </row>
    <row r="587" spans="1:11" x14ac:dyDescent="0.2">
      <c r="A587" s="1089">
        <v>2</v>
      </c>
      <c r="B587" s="1093" t="s">
        <v>645</v>
      </c>
      <c r="C587" s="1095">
        <f>D587/107*100</f>
        <v>9345680.373831775</v>
      </c>
      <c r="D587" s="1097">
        <v>9999878</v>
      </c>
      <c r="E587" s="1089" t="s">
        <v>387</v>
      </c>
      <c r="F587" s="1089" t="s">
        <v>550</v>
      </c>
      <c r="G587" s="1099">
        <v>9858555</v>
      </c>
      <c r="H587" s="1089" t="s">
        <v>550</v>
      </c>
      <c r="I587" s="1099">
        <v>9858555</v>
      </c>
      <c r="J587" s="1089" t="s">
        <v>646</v>
      </c>
      <c r="K587" s="1091" t="s">
        <v>647</v>
      </c>
    </row>
    <row r="588" spans="1:11" x14ac:dyDescent="0.2">
      <c r="A588" s="1090"/>
      <c r="B588" s="1094"/>
      <c r="C588" s="1096"/>
      <c r="D588" s="1098"/>
      <c r="E588" s="1090"/>
      <c r="F588" s="1090"/>
      <c r="G588" s="1100"/>
      <c r="H588" s="1090"/>
      <c r="I588" s="1100"/>
      <c r="J588" s="1090"/>
      <c r="K588" s="1092"/>
    </row>
    <row r="589" spans="1:11" x14ac:dyDescent="0.2">
      <c r="A589" s="1090"/>
      <c r="B589" s="1094"/>
      <c r="C589" s="1096"/>
      <c r="D589" s="1098"/>
      <c r="E589" s="1090"/>
      <c r="F589" s="1090"/>
      <c r="G589" s="1100"/>
      <c r="H589" s="1090"/>
      <c r="I589" s="1100"/>
      <c r="J589" s="1090"/>
      <c r="K589" s="1092"/>
    </row>
    <row r="590" spans="1:11" ht="24" x14ac:dyDescent="0.2">
      <c r="A590" s="257"/>
      <c r="B590" s="256"/>
      <c r="C590" s="486"/>
      <c r="D590" s="487"/>
      <c r="E590" s="257"/>
      <c r="F590" s="257"/>
      <c r="G590" s="258"/>
      <c r="H590" s="257"/>
      <c r="I590" s="258"/>
      <c r="J590" s="257"/>
      <c r="K590" s="253"/>
    </row>
    <row r="591" spans="1:11" ht="24" x14ac:dyDescent="0.2">
      <c r="A591" s="245"/>
      <c r="B591" s="244"/>
      <c r="C591" s="488"/>
      <c r="D591" s="489"/>
      <c r="E591" s="245"/>
      <c r="F591" s="245"/>
      <c r="G591" s="246"/>
      <c r="H591" s="245"/>
      <c r="I591" s="246"/>
      <c r="J591" s="245"/>
      <c r="K591" s="247"/>
    </row>
    <row r="592" spans="1:11" ht="26.25" x14ac:dyDescent="0.2">
      <c r="A592" s="243"/>
      <c r="B592" s="248"/>
      <c r="C592" s="490"/>
      <c r="D592" s="240"/>
      <c r="E592" s="243"/>
      <c r="F592" s="243"/>
      <c r="G592" s="249"/>
      <c r="H592" s="243"/>
      <c r="I592" s="242">
        <f>SUM(I574:I590)</f>
        <v>10118555</v>
      </c>
      <c r="J592" s="243"/>
      <c r="K592" s="250"/>
    </row>
    <row r="593" spans="1:11" x14ac:dyDescent="0.2">
      <c r="A593" s="23"/>
      <c r="B593" s="24"/>
      <c r="C593" s="26"/>
      <c r="D593" s="26"/>
      <c r="E593" s="24"/>
      <c r="F593" s="23"/>
      <c r="G593" s="358"/>
      <c r="H593" s="23"/>
      <c r="I593" s="358"/>
      <c r="J593" s="358"/>
      <c r="K593" s="283" t="s">
        <v>0</v>
      </c>
    </row>
    <row r="594" spans="1:11" x14ac:dyDescent="0.2">
      <c r="A594" s="1101" t="s">
        <v>648</v>
      </c>
      <c r="B594" s="1101"/>
      <c r="C594" s="1101"/>
      <c r="D594" s="1101"/>
      <c r="E594" s="1101"/>
      <c r="F594" s="1101"/>
      <c r="G594" s="1101"/>
      <c r="H594" s="1101"/>
      <c r="I594" s="1101"/>
      <c r="J594" s="1101"/>
      <c r="K594" s="1101"/>
    </row>
    <row r="595" spans="1:11" x14ac:dyDescent="0.2">
      <c r="A595" s="1101" t="s">
        <v>649</v>
      </c>
      <c r="B595" s="1101"/>
      <c r="C595" s="1101"/>
      <c r="D595" s="1101"/>
      <c r="E595" s="1101"/>
      <c r="F595" s="1101"/>
      <c r="G595" s="1101"/>
      <c r="H595" s="1101"/>
      <c r="I595" s="1101"/>
      <c r="J595" s="1101"/>
      <c r="K595" s="1101"/>
    </row>
    <row r="596" spans="1:11" x14ac:dyDescent="0.2">
      <c r="A596" s="1101" t="s">
        <v>650</v>
      </c>
      <c r="B596" s="1101"/>
      <c r="C596" s="1101"/>
      <c r="D596" s="1101"/>
      <c r="E596" s="1101"/>
      <c r="F596" s="1101"/>
      <c r="G596" s="1101"/>
      <c r="H596" s="1101"/>
      <c r="I596" s="1101"/>
      <c r="J596" s="1101"/>
      <c r="K596" s="1101"/>
    </row>
    <row r="597" spans="1:11" x14ac:dyDescent="0.2">
      <c r="A597" s="49"/>
      <c r="B597" s="48"/>
      <c r="C597" s="336"/>
      <c r="D597" s="336"/>
      <c r="E597" s="48"/>
      <c r="F597" s="49"/>
      <c r="G597" s="360"/>
      <c r="H597" s="49"/>
      <c r="I597" s="360"/>
      <c r="J597" s="360"/>
      <c r="K597" s="48"/>
    </row>
    <row r="598" spans="1:11" x14ac:dyDescent="0.2">
      <c r="A598" s="1102" t="s">
        <v>1</v>
      </c>
      <c r="B598" s="1102" t="s">
        <v>2</v>
      </c>
      <c r="C598" s="1171" t="s">
        <v>3</v>
      </c>
      <c r="D598" s="1171" t="s">
        <v>4</v>
      </c>
      <c r="E598" s="1102" t="s">
        <v>5</v>
      </c>
      <c r="F598" s="1102" t="s">
        <v>6</v>
      </c>
      <c r="G598" s="1102"/>
      <c r="H598" s="1102" t="s">
        <v>7</v>
      </c>
      <c r="I598" s="1102"/>
      <c r="J598" s="1102" t="s">
        <v>8</v>
      </c>
      <c r="K598" s="1102" t="s">
        <v>9</v>
      </c>
    </row>
    <row r="599" spans="1:11" ht="42" x14ac:dyDescent="0.2">
      <c r="A599" s="1102"/>
      <c r="B599" s="1102"/>
      <c r="C599" s="1171"/>
      <c r="D599" s="1171"/>
      <c r="E599" s="1102"/>
      <c r="F599" s="278" t="s">
        <v>10</v>
      </c>
      <c r="G599" s="278" t="s">
        <v>11</v>
      </c>
      <c r="H599" s="278" t="s">
        <v>12</v>
      </c>
      <c r="I599" s="278" t="s">
        <v>13</v>
      </c>
      <c r="J599" s="1102"/>
      <c r="K599" s="1102"/>
    </row>
    <row r="600" spans="1:11" x14ac:dyDescent="0.2">
      <c r="A600" s="7"/>
      <c r="B600" s="293" t="s">
        <v>651</v>
      </c>
      <c r="C600" s="2"/>
      <c r="D600" s="2"/>
      <c r="E600" s="5"/>
      <c r="F600" s="3"/>
      <c r="G600" s="2"/>
      <c r="H600" s="3"/>
      <c r="I600" s="2"/>
      <c r="J600" s="5"/>
      <c r="K600" s="439"/>
    </row>
    <row r="601" spans="1:11" x14ac:dyDescent="0.2">
      <c r="A601" s="7"/>
      <c r="B601" s="1"/>
      <c r="C601" s="2"/>
      <c r="D601" s="2"/>
      <c r="E601" s="5"/>
      <c r="F601" s="3"/>
      <c r="G601" s="2"/>
      <c r="H601" s="3"/>
      <c r="I601" s="2"/>
      <c r="J601" s="5"/>
      <c r="K601" s="439"/>
    </row>
    <row r="602" spans="1:11" x14ac:dyDescent="0.2">
      <c r="A602" s="7"/>
      <c r="B602" s="1"/>
      <c r="C602" s="2"/>
      <c r="D602" s="2"/>
      <c r="E602" s="5"/>
      <c r="F602" s="3"/>
      <c r="G602" s="2"/>
      <c r="H602" s="3"/>
      <c r="I602" s="2"/>
      <c r="J602" s="5"/>
      <c r="K602" s="439"/>
    </row>
    <row r="603" spans="1:11" x14ac:dyDescent="0.2">
      <c r="A603" s="7"/>
      <c r="B603" s="1"/>
      <c r="C603" s="2"/>
      <c r="D603" s="2"/>
      <c r="E603" s="5"/>
      <c r="F603" s="3"/>
      <c r="G603" s="2"/>
      <c r="H603" s="3"/>
      <c r="I603" s="2"/>
      <c r="J603" s="5"/>
      <c r="K603" s="439"/>
    </row>
    <row r="604" spans="1:11" x14ac:dyDescent="0.2">
      <c r="A604" s="999" t="s">
        <v>48</v>
      </c>
      <c r="B604" s="999"/>
      <c r="C604" s="999"/>
      <c r="D604" s="999"/>
      <c r="E604" s="999"/>
      <c r="F604" s="999"/>
      <c r="G604" s="999"/>
      <c r="H604" s="999"/>
      <c r="I604" s="999"/>
      <c r="J604" s="999"/>
      <c r="K604" s="999"/>
    </row>
    <row r="605" spans="1:11" x14ac:dyDescent="0.2">
      <c r="A605" s="999" t="s">
        <v>652</v>
      </c>
      <c r="B605" s="999"/>
      <c r="C605" s="999"/>
      <c r="D605" s="999"/>
      <c r="E605" s="999"/>
      <c r="F605" s="999"/>
      <c r="G605" s="999"/>
      <c r="H605" s="999"/>
      <c r="I605" s="999"/>
      <c r="J605" s="999"/>
      <c r="K605" s="999"/>
    </row>
    <row r="606" spans="1:11" x14ac:dyDescent="0.2">
      <c r="A606" s="1408" t="s">
        <v>653</v>
      </c>
      <c r="B606" s="1408"/>
      <c r="C606" s="1408"/>
      <c r="D606" s="1408"/>
      <c r="E606" s="1408"/>
      <c r="F606" s="1408"/>
      <c r="G606" s="1408"/>
      <c r="H606" s="1408"/>
      <c r="I606" s="1408"/>
      <c r="J606" s="1408"/>
      <c r="K606" s="1408"/>
    </row>
    <row r="607" spans="1:11" x14ac:dyDescent="0.2">
      <c r="A607" s="491"/>
      <c r="B607" s="354"/>
      <c r="C607" s="492"/>
      <c r="D607" s="493"/>
      <c r="E607" s="494"/>
      <c r="F607" s="357"/>
      <c r="G607" s="495"/>
      <c r="H607" s="496"/>
      <c r="I607" s="495"/>
      <c r="J607" s="497"/>
      <c r="K607" s="750"/>
    </row>
    <row r="608" spans="1:11" x14ac:dyDescent="0.2">
      <c r="A608" s="1409" t="s">
        <v>29</v>
      </c>
      <c r="B608" s="1409" t="s">
        <v>18</v>
      </c>
      <c r="C608" s="1412" t="s">
        <v>654</v>
      </c>
      <c r="D608" s="1412" t="s">
        <v>655</v>
      </c>
      <c r="E608" s="1415" t="s">
        <v>20</v>
      </c>
      <c r="F608" s="1418" t="s">
        <v>656</v>
      </c>
      <c r="G608" s="1419"/>
      <c r="H608" s="1418" t="s">
        <v>657</v>
      </c>
      <c r="I608" s="1419"/>
      <c r="J608" s="1409" t="s">
        <v>8</v>
      </c>
      <c r="K608" s="1420" t="s">
        <v>658</v>
      </c>
    </row>
    <row r="609" spans="1:11" x14ac:dyDescent="0.2">
      <c r="A609" s="1410"/>
      <c r="B609" s="1410"/>
      <c r="C609" s="1413"/>
      <c r="D609" s="1413"/>
      <c r="E609" s="1416"/>
      <c r="F609" s="1409" t="s">
        <v>10</v>
      </c>
      <c r="G609" s="498" t="s">
        <v>659</v>
      </c>
      <c r="H609" s="1409" t="s">
        <v>12</v>
      </c>
      <c r="I609" s="499" t="s">
        <v>660</v>
      </c>
      <c r="J609" s="1410"/>
      <c r="K609" s="1421"/>
    </row>
    <row r="610" spans="1:11" ht="33" customHeight="1" x14ac:dyDescent="0.2">
      <c r="A610" s="1411"/>
      <c r="B610" s="1411"/>
      <c r="C610" s="1414"/>
      <c r="D610" s="1414"/>
      <c r="E610" s="1417"/>
      <c r="F610" s="1411"/>
      <c r="G610" s="751" t="s">
        <v>661</v>
      </c>
      <c r="H610" s="1411"/>
      <c r="I610" s="500" t="s">
        <v>662</v>
      </c>
      <c r="J610" s="1411"/>
      <c r="K610" s="1422"/>
    </row>
    <row r="611" spans="1:11" ht="75" x14ac:dyDescent="0.2">
      <c r="A611" s="299">
        <v>1</v>
      </c>
      <c r="B611" s="294" t="s">
        <v>663</v>
      </c>
      <c r="C611" s="501">
        <v>5068093.96</v>
      </c>
      <c r="D611" s="501">
        <v>5422357</v>
      </c>
      <c r="E611" s="295" t="s">
        <v>664</v>
      </c>
      <c r="F611" s="296" t="s">
        <v>665</v>
      </c>
      <c r="G611" s="297">
        <v>5340000</v>
      </c>
      <c r="H611" s="298" t="s">
        <v>666</v>
      </c>
      <c r="I611" s="297">
        <v>5340000</v>
      </c>
      <c r="J611" s="299" t="s">
        <v>667</v>
      </c>
      <c r="K611" s="299" t="s">
        <v>668</v>
      </c>
    </row>
    <row r="612" spans="1:11" ht="131.25" x14ac:dyDescent="0.2">
      <c r="A612" s="299">
        <v>2</v>
      </c>
      <c r="B612" s="295" t="s">
        <v>669</v>
      </c>
      <c r="C612" s="502">
        <v>467289.72</v>
      </c>
      <c r="D612" s="502">
        <v>496044</v>
      </c>
      <c r="E612" s="299" t="s">
        <v>22</v>
      </c>
      <c r="F612" s="296" t="s">
        <v>670</v>
      </c>
      <c r="G612" s="502">
        <v>481162.68</v>
      </c>
      <c r="H612" s="296" t="s">
        <v>670</v>
      </c>
      <c r="I612" s="502">
        <v>481162.68</v>
      </c>
      <c r="J612" s="299" t="s">
        <v>671</v>
      </c>
      <c r="K612" s="299" t="s">
        <v>672</v>
      </c>
    </row>
    <row r="613" spans="1:11" ht="131.25" x14ac:dyDescent="0.2">
      <c r="A613" s="299">
        <v>3</v>
      </c>
      <c r="B613" s="300" t="s">
        <v>673</v>
      </c>
      <c r="C613" s="502">
        <v>53970</v>
      </c>
      <c r="D613" s="502">
        <v>44715.3</v>
      </c>
      <c r="E613" s="299" t="s">
        <v>22</v>
      </c>
      <c r="F613" s="296" t="s">
        <v>674</v>
      </c>
      <c r="G613" s="502">
        <v>44715.3</v>
      </c>
      <c r="H613" s="296" t="s">
        <v>674</v>
      </c>
      <c r="I613" s="502">
        <v>44715.3</v>
      </c>
      <c r="J613" s="299" t="s">
        <v>675</v>
      </c>
      <c r="K613" s="299" t="s">
        <v>676</v>
      </c>
    </row>
    <row r="614" spans="1:11" ht="24" x14ac:dyDescent="0.2">
      <c r="A614" s="752"/>
      <c r="B614" s="753"/>
      <c r="C614" s="752"/>
      <c r="D614" s="752"/>
      <c r="E614" s="754"/>
      <c r="F614" s="752"/>
      <c r="G614" s="755"/>
      <c r="H614" s="752"/>
      <c r="I614" s="755"/>
      <c r="J614" s="755"/>
      <c r="K614" s="756" t="s">
        <v>0</v>
      </c>
    </row>
    <row r="615" spans="1:11" ht="24" x14ac:dyDescent="0.2">
      <c r="A615" s="1400" t="s">
        <v>48</v>
      </c>
      <c r="B615" s="1400"/>
      <c r="C615" s="1400"/>
      <c r="D615" s="1400"/>
      <c r="E615" s="1400"/>
      <c r="F615" s="1400"/>
      <c r="G615" s="1400"/>
      <c r="H615" s="1400"/>
      <c r="I615" s="1400"/>
      <c r="J615" s="1400"/>
      <c r="K615" s="1400"/>
    </row>
    <row r="616" spans="1:11" ht="24" x14ac:dyDescent="0.2">
      <c r="A616" s="1401" t="s">
        <v>677</v>
      </c>
      <c r="B616" s="1401"/>
      <c r="C616" s="1401"/>
      <c r="D616" s="1401"/>
      <c r="E616" s="1401"/>
      <c r="F616" s="1401"/>
      <c r="G616" s="1401"/>
      <c r="H616" s="1401"/>
      <c r="I616" s="1401"/>
      <c r="J616" s="1401"/>
      <c r="K616" s="1401"/>
    </row>
    <row r="617" spans="1:11" ht="24" x14ac:dyDescent="0.2">
      <c r="A617" s="1402" t="s">
        <v>678</v>
      </c>
      <c r="B617" s="1402"/>
      <c r="C617" s="1402"/>
      <c r="D617" s="1402"/>
      <c r="E617" s="1402"/>
      <c r="F617" s="1402"/>
      <c r="G617" s="1402"/>
      <c r="H617" s="1402"/>
      <c r="I617" s="1402"/>
      <c r="J617" s="1402"/>
      <c r="K617" s="1402"/>
    </row>
    <row r="618" spans="1:11" ht="24" x14ac:dyDescent="0.2">
      <c r="A618" s="1401" t="s">
        <v>32</v>
      </c>
      <c r="B618" s="1401"/>
      <c r="C618" s="1401"/>
      <c r="D618" s="1401"/>
      <c r="E618" s="1401"/>
      <c r="F618" s="1401"/>
      <c r="G618" s="1401"/>
      <c r="H618" s="1401"/>
      <c r="I618" s="1401"/>
      <c r="J618" s="1401"/>
      <c r="K618" s="1401"/>
    </row>
    <row r="619" spans="1:11" ht="24" x14ac:dyDescent="0.2">
      <c r="A619" s="757"/>
      <c r="B619" s="757"/>
      <c r="C619" s="757"/>
      <c r="D619" s="757"/>
      <c r="E619" s="757"/>
      <c r="F619" s="757"/>
      <c r="G619" s="757"/>
      <c r="H619" s="757"/>
      <c r="I619" s="757"/>
      <c r="J619" s="757"/>
      <c r="K619" s="757"/>
    </row>
    <row r="620" spans="1:11" ht="24" x14ac:dyDescent="0.2">
      <c r="A620" s="1403" t="s">
        <v>1</v>
      </c>
      <c r="B620" s="1403" t="s">
        <v>2</v>
      </c>
      <c r="C620" s="1404" t="s">
        <v>679</v>
      </c>
      <c r="D620" s="1403" t="s">
        <v>680</v>
      </c>
      <c r="E620" s="1403" t="s">
        <v>5</v>
      </c>
      <c r="F620" s="1406" t="s">
        <v>6</v>
      </c>
      <c r="G620" s="1407"/>
      <c r="H620" s="1406" t="s">
        <v>7</v>
      </c>
      <c r="I620" s="1407"/>
      <c r="J620" s="1403" t="s">
        <v>8</v>
      </c>
      <c r="K620" s="1404" t="s">
        <v>9</v>
      </c>
    </row>
    <row r="621" spans="1:11" ht="96" x14ac:dyDescent="0.2">
      <c r="A621" s="1403"/>
      <c r="B621" s="1403"/>
      <c r="C621" s="1405"/>
      <c r="D621" s="1403"/>
      <c r="E621" s="1403"/>
      <c r="F621" s="758" t="s">
        <v>10</v>
      </c>
      <c r="G621" s="759" t="s">
        <v>681</v>
      </c>
      <c r="H621" s="758" t="s">
        <v>12</v>
      </c>
      <c r="I621" s="758" t="s">
        <v>682</v>
      </c>
      <c r="J621" s="1403"/>
      <c r="K621" s="1405"/>
    </row>
    <row r="622" spans="1:11" ht="288" x14ac:dyDescent="0.2">
      <c r="A622" s="301">
        <v>1</v>
      </c>
      <c r="B622" s="309" t="s">
        <v>683</v>
      </c>
      <c r="C622" s="309">
        <v>25020</v>
      </c>
      <c r="D622" s="309">
        <v>22732.15</v>
      </c>
      <c r="E622" s="309" t="s">
        <v>32</v>
      </c>
      <c r="F622" s="302" t="s">
        <v>684</v>
      </c>
      <c r="G622" s="309">
        <v>22684</v>
      </c>
      <c r="H622" s="302" t="s">
        <v>684</v>
      </c>
      <c r="I622" s="309">
        <v>22684</v>
      </c>
      <c r="J622" s="309" t="s">
        <v>685</v>
      </c>
      <c r="K622" s="302" t="s">
        <v>686</v>
      </c>
    </row>
    <row r="623" spans="1:11" ht="288" x14ac:dyDescent="0.2">
      <c r="A623" s="301">
        <v>2</v>
      </c>
      <c r="B623" s="309" t="s">
        <v>687</v>
      </c>
      <c r="C623" s="309">
        <v>53970</v>
      </c>
      <c r="D623" s="309">
        <v>33480.300000000003</v>
      </c>
      <c r="E623" s="309" t="s">
        <v>32</v>
      </c>
      <c r="F623" s="302" t="s">
        <v>188</v>
      </c>
      <c r="G623" s="309">
        <f>31290*1.07</f>
        <v>33480.300000000003</v>
      </c>
      <c r="H623" s="302" t="s">
        <v>188</v>
      </c>
      <c r="I623" s="309">
        <f>31290*1.07</f>
        <v>33480.300000000003</v>
      </c>
      <c r="J623" s="309" t="s">
        <v>685</v>
      </c>
      <c r="K623" s="302" t="s">
        <v>688</v>
      </c>
    </row>
    <row r="624" spans="1:11" ht="24.75" thickBot="1" x14ac:dyDescent="0.25">
      <c r="A624" s="760"/>
      <c r="B624" s="761"/>
      <c r="C624" s="762"/>
      <c r="D624" s="762"/>
      <c r="E624" s="762"/>
      <c r="F624" s="760"/>
      <c r="G624" s="763"/>
      <c r="H624" s="762"/>
      <c r="I624" s="764">
        <f>SUM(I622:I623)</f>
        <v>56164.3</v>
      </c>
      <c r="J624" s="303"/>
      <c r="K624" s="765"/>
    </row>
    <row r="625" spans="1:11" ht="24.75" thickTop="1" x14ac:dyDescent="0.2">
      <c r="A625" s="1431" t="str">
        <f>A615</f>
        <v>สรุปผลการดำเนินการจัดซื้อจัดจ้างในรอบเดือน มิถุนายน 2569</v>
      </c>
      <c r="B625" s="1431"/>
      <c r="C625" s="1431"/>
      <c r="D625" s="1431"/>
      <c r="E625" s="1431"/>
      <c r="F625" s="1431"/>
      <c r="G625" s="1431"/>
      <c r="H625" s="1431"/>
      <c r="I625" s="1431"/>
      <c r="J625" s="1431"/>
      <c r="K625" s="1431"/>
    </row>
    <row r="626" spans="1:11" ht="24" x14ac:dyDescent="0.2">
      <c r="A626" s="1431" t="str">
        <f>A616</f>
        <v xml:space="preserve"> สำนักงานประปาสาขาพญาไท การประปานครหลวง</v>
      </c>
      <c r="B626" s="1431"/>
      <c r="C626" s="1431"/>
      <c r="D626" s="1431"/>
      <c r="E626" s="1431"/>
      <c r="F626" s="1431"/>
      <c r="G626" s="1431"/>
      <c r="H626" s="1431"/>
      <c r="I626" s="1431"/>
      <c r="J626" s="1431"/>
      <c r="K626" s="1431"/>
    </row>
    <row r="627" spans="1:11" ht="24" x14ac:dyDescent="0.2">
      <c r="A627" s="1431" t="str">
        <f>A617</f>
        <v>วันที่ 2 เดือน กรกฎาคม พ.ศ. 2569</v>
      </c>
      <c r="B627" s="1431"/>
      <c r="C627" s="1431"/>
      <c r="D627" s="1431"/>
      <c r="E627" s="1431"/>
      <c r="F627" s="1431"/>
      <c r="G627" s="1431"/>
      <c r="H627" s="1431"/>
      <c r="I627" s="1431"/>
      <c r="J627" s="1431"/>
      <c r="K627" s="1431"/>
    </row>
    <row r="628" spans="1:11" ht="24" x14ac:dyDescent="0.2">
      <c r="A628" s="1431" t="s">
        <v>689</v>
      </c>
      <c r="B628" s="1431"/>
      <c r="C628" s="1431"/>
      <c r="D628" s="1431"/>
      <c r="E628" s="1431"/>
      <c r="F628" s="1431"/>
      <c r="G628" s="1431"/>
      <c r="H628" s="1431"/>
      <c r="I628" s="1431"/>
      <c r="J628" s="1431"/>
      <c r="K628" s="1431"/>
    </row>
    <row r="629" spans="1:11" ht="24" x14ac:dyDescent="0.2">
      <c r="A629" s="766"/>
      <c r="B629" s="767"/>
      <c r="C629" s="766"/>
      <c r="D629" s="766"/>
      <c r="E629" s="768"/>
      <c r="F629" s="766"/>
      <c r="G629" s="769"/>
      <c r="H629" s="766"/>
      <c r="I629" s="769"/>
      <c r="J629" s="769"/>
      <c r="K629" s="768"/>
    </row>
    <row r="630" spans="1:11" ht="24" x14ac:dyDescent="0.2">
      <c r="A630" s="1432" t="s">
        <v>1</v>
      </c>
      <c r="B630" s="1432" t="s">
        <v>2</v>
      </c>
      <c r="C630" s="1433" t="s">
        <v>679</v>
      </c>
      <c r="D630" s="1432" t="s">
        <v>690</v>
      </c>
      <c r="E630" s="1432" t="s">
        <v>5</v>
      </c>
      <c r="F630" s="1435" t="s">
        <v>6</v>
      </c>
      <c r="G630" s="1436"/>
      <c r="H630" s="1435" t="s">
        <v>7</v>
      </c>
      <c r="I630" s="1436"/>
      <c r="J630" s="1432" t="s">
        <v>8</v>
      </c>
      <c r="K630" s="1433" t="s">
        <v>9</v>
      </c>
    </row>
    <row r="631" spans="1:11" ht="96" x14ac:dyDescent="0.2">
      <c r="A631" s="1432"/>
      <c r="B631" s="1432"/>
      <c r="C631" s="1434"/>
      <c r="D631" s="1432"/>
      <c r="E631" s="1432"/>
      <c r="F631" s="770" t="s">
        <v>10</v>
      </c>
      <c r="G631" s="770" t="s">
        <v>681</v>
      </c>
      <c r="H631" s="770" t="s">
        <v>12</v>
      </c>
      <c r="I631" s="770" t="s">
        <v>682</v>
      </c>
      <c r="J631" s="1432"/>
      <c r="K631" s="1434"/>
    </row>
    <row r="632" spans="1:11" ht="24" x14ac:dyDescent="0.2">
      <c r="A632" s="1423">
        <v>1</v>
      </c>
      <c r="B632" s="1425" t="s">
        <v>691</v>
      </c>
      <c r="C632" s="1427">
        <v>18000000</v>
      </c>
      <c r="D632" s="1427">
        <v>17738712</v>
      </c>
      <c r="E632" s="1427" t="s">
        <v>604</v>
      </c>
      <c r="F632" s="304" t="s">
        <v>692</v>
      </c>
      <c r="G632" s="305">
        <v>15890000</v>
      </c>
      <c r="H632" s="1429" t="s">
        <v>692</v>
      </c>
      <c r="I632" s="1427">
        <f>14850467.29*1.07</f>
        <v>15890000.000299999</v>
      </c>
      <c r="J632" s="1425" t="s">
        <v>685</v>
      </c>
      <c r="K632" s="1429" t="s">
        <v>693</v>
      </c>
    </row>
    <row r="633" spans="1:11" ht="24" x14ac:dyDescent="0.2">
      <c r="A633" s="1424"/>
      <c r="B633" s="1426"/>
      <c r="C633" s="1428"/>
      <c r="D633" s="1428"/>
      <c r="E633" s="1428"/>
      <c r="F633" s="311" t="s">
        <v>694</v>
      </c>
      <c r="G633" s="305">
        <v>17738710</v>
      </c>
      <c r="H633" s="1430"/>
      <c r="I633" s="1428"/>
      <c r="J633" s="1426"/>
      <c r="K633" s="1430"/>
    </row>
    <row r="634" spans="1:11" ht="48" x14ac:dyDescent="0.2">
      <c r="A634" s="1423">
        <v>2</v>
      </c>
      <c r="B634" s="1425" t="s">
        <v>695</v>
      </c>
      <c r="C634" s="1427">
        <v>934000</v>
      </c>
      <c r="D634" s="1427">
        <v>998734.79</v>
      </c>
      <c r="E634" s="1427" t="s">
        <v>604</v>
      </c>
      <c r="F634" s="304" t="s">
        <v>596</v>
      </c>
      <c r="G634" s="306">
        <v>540000</v>
      </c>
      <c r="H634" s="1429" t="s">
        <v>596</v>
      </c>
      <c r="I634" s="1427">
        <f>504672.9*1.07</f>
        <v>540000.00300000003</v>
      </c>
      <c r="J634" s="1425" t="s">
        <v>685</v>
      </c>
      <c r="K634" s="1429" t="s">
        <v>696</v>
      </c>
    </row>
    <row r="635" spans="1:11" ht="48" x14ac:dyDescent="0.2">
      <c r="A635" s="1424"/>
      <c r="B635" s="1426"/>
      <c r="C635" s="1428"/>
      <c r="D635" s="1428"/>
      <c r="E635" s="1428"/>
      <c r="F635" s="311" t="s">
        <v>170</v>
      </c>
      <c r="G635" s="310">
        <v>624000</v>
      </c>
      <c r="H635" s="1430"/>
      <c r="I635" s="1428"/>
      <c r="J635" s="1426"/>
      <c r="K635" s="1430"/>
    </row>
    <row r="636" spans="1:11" ht="24" x14ac:dyDescent="0.2">
      <c r="A636" s="1424"/>
      <c r="B636" s="1426"/>
      <c r="C636" s="1428"/>
      <c r="D636" s="1428"/>
      <c r="E636" s="1428"/>
      <c r="F636" s="307" t="s">
        <v>697</v>
      </c>
      <c r="G636" s="308">
        <v>689127.01</v>
      </c>
      <c r="H636" s="1430"/>
      <c r="I636" s="1428"/>
      <c r="J636" s="1426"/>
      <c r="K636" s="1430"/>
    </row>
    <row r="637" spans="1:11" ht="48" x14ac:dyDescent="0.2">
      <c r="A637" s="1437">
        <v>3</v>
      </c>
      <c r="B637" s="1438" t="s">
        <v>691</v>
      </c>
      <c r="C637" s="1439">
        <v>2300000</v>
      </c>
      <c r="D637" s="1439">
        <v>2459619</v>
      </c>
      <c r="E637" s="1439" t="s">
        <v>604</v>
      </c>
      <c r="F637" s="311" t="s">
        <v>698</v>
      </c>
      <c r="G637" s="305">
        <v>1588000</v>
      </c>
      <c r="H637" s="1440" t="s">
        <v>698</v>
      </c>
      <c r="I637" s="1439">
        <f>1484112.15*1.07</f>
        <v>1588000.0005000001</v>
      </c>
      <c r="J637" s="1438" t="s">
        <v>685</v>
      </c>
      <c r="K637" s="1440" t="s">
        <v>699</v>
      </c>
    </row>
    <row r="638" spans="1:11" ht="48" x14ac:dyDescent="0.2">
      <c r="A638" s="1437"/>
      <c r="B638" s="1438"/>
      <c r="C638" s="1439"/>
      <c r="D638" s="1439"/>
      <c r="E638" s="1439"/>
      <c r="F638" s="311" t="s">
        <v>700</v>
      </c>
      <c r="G638" s="305">
        <v>1599000</v>
      </c>
      <c r="H638" s="1440"/>
      <c r="I638" s="1439"/>
      <c r="J638" s="1438"/>
      <c r="K638" s="1440"/>
    </row>
    <row r="639" spans="1:11" ht="24" x14ac:dyDescent="0.2">
      <c r="A639" s="1437"/>
      <c r="B639" s="1438"/>
      <c r="C639" s="1439"/>
      <c r="D639" s="1439"/>
      <c r="E639" s="1439"/>
      <c r="F639" s="311" t="s">
        <v>692</v>
      </c>
      <c r="G639" s="305">
        <v>1798000</v>
      </c>
      <c r="H639" s="1440"/>
      <c r="I639" s="1439"/>
      <c r="J639" s="1438"/>
      <c r="K639" s="1440"/>
    </row>
    <row r="640" spans="1:11" ht="48" x14ac:dyDescent="0.2">
      <c r="A640" s="1437"/>
      <c r="B640" s="1438"/>
      <c r="C640" s="1439"/>
      <c r="D640" s="1439"/>
      <c r="E640" s="1439"/>
      <c r="F640" s="311" t="s">
        <v>356</v>
      </c>
      <c r="G640" s="305">
        <v>1840000</v>
      </c>
      <c r="H640" s="1440"/>
      <c r="I640" s="1439"/>
      <c r="J640" s="1438"/>
      <c r="K640" s="1440"/>
    </row>
    <row r="641" spans="1:12" ht="24" x14ac:dyDescent="0.2">
      <c r="A641" s="1437"/>
      <c r="B641" s="1438"/>
      <c r="C641" s="1439"/>
      <c r="D641" s="1439"/>
      <c r="E641" s="1439"/>
      <c r="F641" s="311" t="s">
        <v>701</v>
      </c>
      <c r="G641" s="305">
        <v>2000000</v>
      </c>
      <c r="H641" s="1440"/>
      <c r="I641" s="1439"/>
      <c r="J641" s="1438"/>
      <c r="K641" s="1440"/>
    </row>
    <row r="642" spans="1:12" ht="24" x14ac:dyDescent="0.2">
      <c r="A642" s="1437"/>
      <c r="B642" s="1438"/>
      <c r="C642" s="1439"/>
      <c r="D642" s="1439"/>
      <c r="E642" s="1439"/>
      <c r="F642" s="311" t="s">
        <v>550</v>
      </c>
      <c r="G642" s="305">
        <v>2016885</v>
      </c>
      <c r="H642" s="1440"/>
      <c r="I642" s="1439"/>
      <c r="J642" s="1438"/>
      <c r="K642" s="1440"/>
    </row>
    <row r="643" spans="1:12" ht="24.75" thickBot="1" x14ac:dyDescent="0.25">
      <c r="A643" s="771"/>
      <c r="B643" s="772"/>
      <c r="C643" s="773"/>
      <c r="D643" s="773"/>
      <c r="E643" s="773"/>
      <c r="F643" s="771"/>
      <c r="G643" s="773"/>
      <c r="H643" s="773"/>
      <c r="I643" s="503">
        <f>SUM(I632:I642)</f>
        <v>18018000.003800001</v>
      </c>
      <c r="J643" s="773"/>
      <c r="K643" s="773"/>
    </row>
    <row r="644" spans="1:12" ht="21.75" thickTop="1" x14ac:dyDescent="0.2">
      <c r="A644" s="1290" t="s">
        <v>702</v>
      </c>
      <c r="B644" s="1290"/>
      <c r="C644" s="1290"/>
      <c r="D644" s="1290"/>
      <c r="E644" s="1290"/>
      <c r="F644" s="1290"/>
      <c r="G644" s="1290"/>
      <c r="H644" s="1290"/>
      <c r="I644" s="1290"/>
      <c r="J644" s="1290"/>
      <c r="K644" s="1290"/>
      <c r="L644" s="1290"/>
    </row>
    <row r="645" spans="1:12" x14ac:dyDescent="0.2">
      <c r="A645" s="1290" t="s">
        <v>703</v>
      </c>
      <c r="B645" s="1290"/>
      <c r="C645" s="1290"/>
      <c r="D645" s="1290"/>
      <c r="E645" s="1290"/>
      <c r="F645" s="1290"/>
      <c r="G645" s="1290"/>
      <c r="H645" s="1290"/>
      <c r="I645" s="1290"/>
      <c r="J645" s="1290"/>
      <c r="K645" s="1290"/>
      <c r="L645" s="1290"/>
    </row>
    <row r="646" spans="1:12" x14ac:dyDescent="0.2">
      <c r="A646" s="1291" t="s">
        <v>704</v>
      </c>
      <c r="B646" s="1291"/>
      <c r="C646" s="1291"/>
      <c r="D646" s="1291"/>
      <c r="E646" s="1291"/>
      <c r="F646" s="1291"/>
      <c r="G646" s="1291"/>
      <c r="H646" s="1291"/>
      <c r="I646" s="1291"/>
      <c r="J646" s="1291"/>
      <c r="K646" s="1291"/>
      <c r="L646" s="1291"/>
    </row>
    <row r="647" spans="1:12" x14ac:dyDescent="0.2">
      <c r="A647" s="1441" t="s">
        <v>32</v>
      </c>
      <c r="B647" s="1441"/>
      <c r="C647" s="1441"/>
      <c r="D647" s="1441"/>
      <c r="E647" s="1441"/>
      <c r="F647" s="1441"/>
      <c r="G647" s="1441"/>
      <c r="H647" s="1441"/>
      <c r="I647" s="1441"/>
      <c r="J647" s="1441"/>
      <c r="K647" s="1441"/>
      <c r="L647" s="1441"/>
    </row>
    <row r="648" spans="1:12" x14ac:dyDescent="0.2">
      <c r="A648" s="1292" t="s">
        <v>1</v>
      </c>
      <c r="B648" s="1292" t="s">
        <v>144</v>
      </c>
      <c r="C648" s="1292" t="s">
        <v>145</v>
      </c>
      <c r="D648" s="1292" t="s">
        <v>146</v>
      </c>
      <c r="E648" s="1293" t="s">
        <v>20</v>
      </c>
      <c r="F648" s="1293" t="s">
        <v>6</v>
      </c>
      <c r="G648" s="1293"/>
      <c r="H648" s="1292" t="s">
        <v>147</v>
      </c>
      <c r="I648" s="1292"/>
      <c r="J648" s="1292" t="s">
        <v>148</v>
      </c>
      <c r="K648" s="1292" t="s">
        <v>21</v>
      </c>
      <c r="L648" s="1292"/>
    </row>
    <row r="649" spans="1:12" ht="63" x14ac:dyDescent="0.2">
      <c r="A649" s="1292"/>
      <c r="B649" s="1292"/>
      <c r="C649" s="1292"/>
      <c r="D649" s="1292"/>
      <c r="E649" s="1293"/>
      <c r="F649" s="285" t="s">
        <v>10</v>
      </c>
      <c r="G649" s="96" t="s">
        <v>149</v>
      </c>
      <c r="H649" s="96" t="s">
        <v>12</v>
      </c>
      <c r="I649" s="96" t="s">
        <v>150</v>
      </c>
      <c r="J649" s="1292"/>
      <c r="K649" s="1292"/>
      <c r="L649" s="1292"/>
    </row>
    <row r="650" spans="1:12" ht="147" x14ac:dyDescent="0.2">
      <c r="A650" s="44">
        <v>1</v>
      </c>
      <c r="B650" s="312" t="s">
        <v>705</v>
      </c>
      <c r="C650" s="504">
        <v>15900</v>
      </c>
      <c r="D650" s="505">
        <v>17013</v>
      </c>
      <c r="E650" s="506" t="s">
        <v>32</v>
      </c>
      <c r="F650" s="1" t="s">
        <v>706</v>
      </c>
      <c r="G650" s="313" t="s">
        <v>707</v>
      </c>
      <c r="H650" s="314" t="s">
        <v>708</v>
      </c>
      <c r="I650" s="313">
        <v>17013</v>
      </c>
      <c r="J650" s="315" t="s">
        <v>70</v>
      </c>
      <c r="K650" s="316">
        <v>244508</v>
      </c>
      <c r="L650" s="1">
        <v>3300075294</v>
      </c>
    </row>
    <row r="651" spans="1:12" ht="147" x14ac:dyDescent="0.2">
      <c r="A651" s="44">
        <v>2</v>
      </c>
      <c r="B651" s="1" t="s">
        <v>709</v>
      </c>
      <c r="C651" s="507">
        <v>49780</v>
      </c>
      <c r="D651" s="505">
        <v>53264.6</v>
      </c>
      <c r="E651" s="506" t="s">
        <v>32</v>
      </c>
      <c r="F651" s="317" t="s">
        <v>710</v>
      </c>
      <c r="G651" s="318" t="s">
        <v>711</v>
      </c>
      <c r="H651" s="319" t="s">
        <v>712</v>
      </c>
      <c r="I651" s="318">
        <v>56784.9</v>
      </c>
      <c r="J651" s="315" t="s">
        <v>70</v>
      </c>
      <c r="K651" s="320">
        <v>244508</v>
      </c>
      <c r="L651" s="1">
        <v>3300075299</v>
      </c>
    </row>
    <row r="652" spans="1:12" ht="147" x14ac:dyDescent="0.2">
      <c r="A652" s="44">
        <v>3</v>
      </c>
      <c r="B652" s="321" t="s">
        <v>713</v>
      </c>
      <c r="C652" s="507">
        <v>9800</v>
      </c>
      <c r="D652" s="505">
        <v>10486</v>
      </c>
      <c r="E652" s="506" t="s">
        <v>32</v>
      </c>
      <c r="F652" s="1" t="s">
        <v>706</v>
      </c>
      <c r="G652" s="313" t="s">
        <v>714</v>
      </c>
      <c r="H652" s="322" t="s">
        <v>708</v>
      </c>
      <c r="I652" s="313">
        <v>10486</v>
      </c>
      <c r="J652" s="315" t="s">
        <v>70</v>
      </c>
      <c r="K652" s="316">
        <v>244510</v>
      </c>
      <c r="L652" s="1">
        <v>3300075322</v>
      </c>
    </row>
    <row r="653" spans="1:12" ht="147" x14ac:dyDescent="0.2">
      <c r="A653" s="44">
        <v>4</v>
      </c>
      <c r="B653" s="1" t="s">
        <v>715</v>
      </c>
      <c r="C653" s="507">
        <v>61690</v>
      </c>
      <c r="D653" s="505">
        <v>66008.3</v>
      </c>
      <c r="E653" s="506" t="s">
        <v>32</v>
      </c>
      <c r="F653" s="1" t="s">
        <v>716</v>
      </c>
      <c r="G653" s="313" t="s">
        <v>717</v>
      </c>
      <c r="H653" s="322" t="s">
        <v>718</v>
      </c>
      <c r="I653" s="313">
        <v>66008.3</v>
      </c>
      <c r="J653" s="315" t="s">
        <v>70</v>
      </c>
      <c r="K653" s="316">
        <v>244529</v>
      </c>
      <c r="L653" s="1">
        <v>3300075601</v>
      </c>
    </row>
    <row r="654" spans="1:12" ht="42" x14ac:dyDescent="0.2">
      <c r="A654" s="371"/>
      <c r="C654" s="26"/>
      <c r="D654" s="26"/>
      <c r="G654" s="358"/>
      <c r="H654" s="371"/>
      <c r="I654" s="358"/>
      <c r="J654" s="358"/>
      <c r="K654" s="275" t="s">
        <v>719</v>
      </c>
    </row>
    <row r="655" spans="1:12" x14ac:dyDescent="0.2">
      <c r="A655" s="1034" t="s">
        <v>48</v>
      </c>
      <c r="B655" s="1034"/>
      <c r="C655" s="1034"/>
      <c r="D655" s="1034"/>
      <c r="E655" s="1034"/>
      <c r="F655" s="1034"/>
      <c r="G655" s="1034"/>
      <c r="H655" s="1034"/>
      <c r="I655" s="1034"/>
      <c r="J655" s="1034"/>
      <c r="K655" s="1034"/>
    </row>
    <row r="656" spans="1:12" x14ac:dyDescent="0.2">
      <c r="A656" s="1034" t="s">
        <v>720</v>
      </c>
      <c r="B656" s="1034"/>
      <c r="C656" s="1034"/>
      <c r="D656" s="1034"/>
      <c r="E656" s="1034"/>
      <c r="F656" s="1034"/>
      <c r="G656" s="1034"/>
      <c r="H656" s="1034"/>
      <c r="I656" s="1034"/>
      <c r="J656" s="1034"/>
      <c r="K656" s="1034"/>
    </row>
    <row r="657" spans="1:11" x14ac:dyDescent="0.2">
      <c r="A657" s="1034" t="s">
        <v>585</v>
      </c>
      <c r="B657" s="1034"/>
      <c r="C657" s="1034"/>
      <c r="D657" s="1034"/>
      <c r="E657" s="1034"/>
      <c r="F657" s="1034"/>
      <c r="G657" s="1034"/>
      <c r="H657" s="1034"/>
      <c r="I657" s="1034"/>
      <c r="J657" s="1034"/>
      <c r="K657" s="1034"/>
    </row>
    <row r="658" spans="1:11" x14ac:dyDescent="0.2">
      <c r="A658" s="49"/>
      <c r="B658" s="48"/>
      <c r="C658" s="336"/>
      <c r="D658" s="336"/>
      <c r="E658" s="48"/>
      <c r="F658" s="49"/>
      <c r="G658" s="360"/>
      <c r="H658" s="49"/>
      <c r="I658" s="360"/>
      <c r="J658" s="360"/>
      <c r="K658" s="48"/>
    </row>
    <row r="659" spans="1:11" x14ac:dyDescent="0.2">
      <c r="A659" s="1102" t="s">
        <v>1</v>
      </c>
      <c r="B659" s="1102" t="s">
        <v>2</v>
      </c>
      <c r="C659" s="1171" t="s">
        <v>3</v>
      </c>
      <c r="D659" s="1171" t="s">
        <v>4</v>
      </c>
      <c r="E659" s="1102" t="s">
        <v>5</v>
      </c>
      <c r="F659" s="1102" t="s">
        <v>6</v>
      </c>
      <c r="G659" s="1102"/>
      <c r="H659" s="1102" t="s">
        <v>7</v>
      </c>
      <c r="I659" s="1102"/>
      <c r="J659" s="1102" t="s">
        <v>8</v>
      </c>
      <c r="K659" s="1102" t="s">
        <v>9</v>
      </c>
    </row>
    <row r="660" spans="1:11" ht="42" x14ac:dyDescent="0.2">
      <c r="A660" s="1102"/>
      <c r="B660" s="1102"/>
      <c r="C660" s="1171"/>
      <c r="D660" s="1171"/>
      <c r="E660" s="1102"/>
      <c r="F660" s="278" t="s">
        <v>10</v>
      </c>
      <c r="G660" s="278" t="s">
        <v>11</v>
      </c>
      <c r="H660" s="278" t="s">
        <v>12</v>
      </c>
      <c r="I660" s="278" t="s">
        <v>13</v>
      </c>
      <c r="J660" s="1102"/>
      <c r="K660" s="1102"/>
    </row>
    <row r="661" spans="1:11" ht="84" x14ac:dyDescent="0.2">
      <c r="A661" s="7">
        <v>1</v>
      </c>
      <c r="B661" s="1" t="s">
        <v>721</v>
      </c>
      <c r="C661" s="2">
        <v>38413</v>
      </c>
      <c r="D661" s="2">
        <v>38413</v>
      </c>
      <c r="E661" s="5" t="s">
        <v>22</v>
      </c>
      <c r="F661" s="3" t="s">
        <v>722</v>
      </c>
      <c r="G661" s="323">
        <v>38413</v>
      </c>
      <c r="H661" s="3" t="s">
        <v>723</v>
      </c>
      <c r="I661" s="2">
        <v>38413</v>
      </c>
      <c r="J661" s="230" t="s">
        <v>724</v>
      </c>
      <c r="K661" s="439" t="s">
        <v>725</v>
      </c>
    </row>
    <row r="662" spans="1:11" ht="126" x14ac:dyDescent="0.2">
      <c r="A662" s="7">
        <v>2</v>
      </c>
      <c r="B662" s="1" t="s">
        <v>726</v>
      </c>
      <c r="C662" s="2">
        <v>99938</v>
      </c>
      <c r="D662" s="2">
        <v>99938</v>
      </c>
      <c r="E662" s="5" t="s">
        <v>22</v>
      </c>
      <c r="F662" s="3" t="s">
        <v>727</v>
      </c>
      <c r="G662" s="323" t="s">
        <v>728</v>
      </c>
      <c r="H662" s="3" t="s">
        <v>729</v>
      </c>
      <c r="I662" s="2">
        <v>99938</v>
      </c>
      <c r="J662" s="5" t="s">
        <v>34</v>
      </c>
      <c r="K662" s="439" t="s">
        <v>730</v>
      </c>
    </row>
    <row r="663" spans="1:11" ht="105" x14ac:dyDescent="0.2">
      <c r="A663" s="7">
        <v>3</v>
      </c>
      <c r="B663" s="1" t="s">
        <v>731</v>
      </c>
      <c r="C663" s="2">
        <v>33170</v>
      </c>
      <c r="D663" s="2">
        <v>33170</v>
      </c>
      <c r="E663" s="5" t="s">
        <v>22</v>
      </c>
      <c r="F663" s="3" t="s">
        <v>732</v>
      </c>
      <c r="G663" s="323" t="s">
        <v>733</v>
      </c>
      <c r="H663" s="3" t="s">
        <v>734</v>
      </c>
      <c r="I663" s="2">
        <v>33170</v>
      </c>
      <c r="J663" s="5" t="s">
        <v>34</v>
      </c>
      <c r="K663" s="439" t="s">
        <v>735</v>
      </c>
    </row>
    <row r="664" spans="1:11" ht="105" x14ac:dyDescent="0.2">
      <c r="A664" s="7">
        <v>4</v>
      </c>
      <c r="B664" s="1" t="s">
        <v>736</v>
      </c>
      <c r="C664" s="2">
        <v>37450</v>
      </c>
      <c r="D664" s="2">
        <v>37450</v>
      </c>
      <c r="E664" s="5" t="s">
        <v>22</v>
      </c>
      <c r="F664" s="3" t="s">
        <v>737</v>
      </c>
      <c r="G664" s="323" t="s">
        <v>738</v>
      </c>
      <c r="H664" s="3" t="s">
        <v>739</v>
      </c>
      <c r="I664" s="2">
        <v>37450</v>
      </c>
      <c r="J664" s="5" t="s">
        <v>34</v>
      </c>
      <c r="K664" s="439" t="s">
        <v>740</v>
      </c>
    </row>
    <row r="665" spans="1:11" ht="126" x14ac:dyDescent="0.2">
      <c r="A665" s="7">
        <v>5</v>
      </c>
      <c r="B665" s="1" t="s">
        <v>741</v>
      </c>
      <c r="C665" s="2">
        <v>28750.9</v>
      </c>
      <c r="D665" s="2">
        <v>28750.9</v>
      </c>
      <c r="E665" s="5" t="s">
        <v>22</v>
      </c>
      <c r="F665" s="3" t="s">
        <v>742</v>
      </c>
      <c r="G665" s="323" t="s">
        <v>743</v>
      </c>
      <c r="H665" s="3" t="s">
        <v>744</v>
      </c>
      <c r="I665" s="2">
        <v>28750.9</v>
      </c>
      <c r="J665" s="5" t="s">
        <v>34</v>
      </c>
      <c r="K665" s="439" t="s">
        <v>745</v>
      </c>
    </row>
    <row r="666" spans="1:11" ht="105" x14ac:dyDescent="0.2">
      <c r="A666" s="7">
        <v>6</v>
      </c>
      <c r="B666" s="1" t="s">
        <v>746</v>
      </c>
      <c r="C666" s="2">
        <v>40815.15</v>
      </c>
      <c r="D666" s="2">
        <v>40815.15</v>
      </c>
      <c r="E666" s="5" t="s">
        <v>22</v>
      </c>
      <c r="F666" s="3" t="s">
        <v>747</v>
      </c>
      <c r="G666" s="323" t="s">
        <v>748</v>
      </c>
      <c r="H666" s="3" t="s">
        <v>749</v>
      </c>
      <c r="I666" s="2">
        <v>40815.15</v>
      </c>
      <c r="J666" s="5" t="s">
        <v>34</v>
      </c>
      <c r="K666" s="439" t="s">
        <v>750</v>
      </c>
    </row>
    <row r="667" spans="1:11" ht="126" x14ac:dyDescent="0.2">
      <c r="A667" s="7">
        <v>7</v>
      </c>
      <c r="B667" s="1" t="s">
        <v>751</v>
      </c>
      <c r="C667" s="2">
        <v>131267.6</v>
      </c>
      <c r="D667" s="2">
        <v>131267.6</v>
      </c>
      <c r="E667" s="5" t="s">
        <v>22</v>
      </c>
      <c r="F667" s="3" t="s">
        <v>752</v>
      </c>
      <c r="G667" s="323" t="s">
        <v>753</v>
      </c>
      <c r="H667" s="3" t="s">
        <v>729</v>
      </c>
      <c r="I667" s="2">
        <v>131267.6</v>
      </c>
      <c r="J667" s="5" t="s">
        <v>34</v>
      </c>
      <c r="K667" s="439" t="s">
        <v>754</v>
      </c>
    </row>
    <row r="668" spans="1:11" ht="84" x14ac:dyDescent="0.2">
      <c r="A668" s="7">
        <v>8</v>
      </c>
      <c r="B668" s="1" t="s">
        <v>755</v>
      </c>
      <c r="C668" s="2">
        <v>19318.849999999999</v>
      </c>
      <c r="D668" s="2">
        <v>19318.849999999999</v>
      </c>
      <c r="E668" s="5" t="s">
        <v>22</v>
      </c>
      <c r="F668" s="3" t="s">
        <v>722</v>
      </c>
      <c r="G668" s="323">
        <v>19318.849999999999</v>
      </c>
      <c r="H668" s="3" t="s">
        <v>723</v>
      </c>
      <c r="I668" s="2">
        <v>19318.849999999999</v>
      </c>
      <c r="J668" s="5" t="s">
        <v>756</v>
      </c>
      <c r="K668" s="439" t="s">
        <v>757</v>
      </c>
    </row>
    <row r="669" spans="1:11" ht="105" x14ac:dyDescent="0.2">
      <c r="A669" s="7">
        <v>9</v>
      </c>
      <c r="B669" s="1" t="s">
        <v>758</v>
      </c>
      <c r="C669" s="2">
        <v>14648.3</v>
      </c>
      <c r="D669" s="2">
        <v>14648.3</v>
      </c>
      <c r="E669" s="5" t="s">
        <v>22</v>
      </c>
      <c r="F669" s="3" t="s">
        <v>759</v>
      </c>
      <c r="G669" s="323" t="s">
        <v>760</v>
      </c>
      <c r="H669" s="3" t="s">
        <v>761</v>
      </c>
      <c r="I669" s="2">
        <v>14648.3</v>
      </c>
      <c r="J669" s="5" t="s">
        <v>34</v>
      </c>
      <c r="K669" s="439" t="s">
        <v>762</v>
      </c>
    </row>
    <row r="670" spans="1:11" ht="105" x14ac:dyDescent="0.2">
      <c r="A670" s="7">
        <v>10</v>
      </c>
      <c r="B670" s="1" t="s">
        <v>763</v>
      </c>
      <c r="C670" s="2">
        <v>11416.9</v>
      </c>
      <c r="D670" s="2">
        <v>11416.9</v>
      </c>
      <c r="E670" s="5" t="s">
        <v>22</v>
      </c>
      <c r="F670" s="3" t="s">
        <v>764</v>
      </c>
      <c r="G670" s="323">
        <v>11416.9</v>
      </c>
      <c r="H670" s="3" t="s">
        <v>765</v>
      </c>
      <c r="I670" s="2">
        <v>11416.9</v>
      </c>
      <c r="J670" s="5" t="s">
        <v>766</v>
      </c>
      <c r="K670" s="439" t="s">
        <v>767</v>
      </c>
    </row>
    <row r="671" spans="1:11" ht="126" x14ac:dyDescent="0.2">
      <c r="A671" s="7">
        <v>11</v>
      </c>
      <c r="B671" s="1" t="s">
        <v>768</v>
      </c>
      <c r="C671" s="2">
        <v>7823.84</v>
      </c>
      <c r="D671" s="2">
        <v>7823.84</v>
      </c>
      <c r="E671" s="5" t="s">
        <v>22</v>
      </c>
      <c r="F671" s="3" t="s">
        <v>769</v>
      </c>
      <c r="G671" s="323" t="s">
        <v>770</v>
      </c>
      <c r="H671" s="3" t="s">
        <v>771</v>
      </c>
      <c r="I671" s="2">
        <v>7823.84</v>
      </c>
      <c r="J671" s="5" t="s">
        <v>34</v>
      </c>
      <c r="K671" s="439" t="s">
        <v>772</v>
      </c>
    </row>
    <row r="672" spans="1:11" ht="126" x14ac:dyDescent="0.2">
      <c r="A672" s="7">
        <v>12</v>
      </c>
      <c r="B672" s="1" t="s">
        <v>773</v>
      </c>
      <c r="C672" s="2">
        <v>80143</v>
      </c>
      <c r="D672" s="2">
        <v>80143</v>
      </c>
      <c r="E672" s="5" t="s">
        <v>22</v>
      </c>
      <c r="F672" s="3" t="s">
        <v>774</v>
      </c>
      <c r="G672" s="323" t="s">
        <v>775</v>
      </c>
      <c r="H672" s="3" t="s">
        <v>776</v>
      </c>
      <c r="I672" s="2">
        <v>80143</v>
      </c>
      <c r="J672" s="5" t="s">
        <v>34</v>
      </c>
      <c r="K672" s="439" t="s">
        <v>777</v>
      </c>
    </row>
    <row r="673" spans="1:11" ht="84" x14ac:dyDescent="0.2">
      <c r="A673" s="7">
        <v>13</v>
      </c>
      <c r="B673" s="1" t="s">
        <v>778</v>
      </c>
      <c r="C673" s="2">
        <v>26910.5</v>
      </c>
      <c r="D673" s="2">
        <v>26910.5</v>
      </c>
      <c r="E673" s="5" t="s">
        <v>22</v>
      </c>
      <c r="F673" s="3" t="s">
        <v>779</v>
      </c>
      <c r="G673" s="323">
        <v>26910.5</v>
      </c>
      <c r="H673" s="3" t="s">
        <v>780</v>
      </c>
      <c r="I673" s="2">
        <v>26910.5</v>
      </c>
      <c r="J673" s="5" t="s">
        <v>781</v>
      </c>
      <c r="K673" s="439" t="s">
        <v>782</v>
      </c>
    </row>
    <row r="674" spans="1:11" ht="126" x14ac:dyDescent="0.2">
      <c r="A674" s="7">
        <v>14</v>
      </c>
      <c r="B674" s="1" t="s">
        <v>783</v>
      </c>
      <c r="C674" s="2">
        <v>39162</v>
      </c>
      <c r="D674" s="2">
        <v>39162</v>
      </c>
      <c r="E674" s="5" t="s">
        <v>22</v>
      </c>
      <c r="F674" s="3" t="s">
        <v>784</v>
      </c>
      <c r="G674" s="323" t="s">
        <v>785</v>
      </c>
      <c r="H674" s="3" t="s">
        <v>786</v>
      </c>
      <c r="I674" s="2">
        <v>39162</v>
      </c>
      <c r="J674" s="5" t="s">
        <v>34</v>
      </c>
      <c r="K674" s="439" t="s">
        <v>787</v>
      </c>
    </row>
    <row r="675" spans="1:11" ht="105" x14ac:dyDescent="0.2">
      <c r="A675" s="88">
        <v>15</v>
      </c>
      <c r="B675" s="135" t="s">
        <v>788</v>
      </c>
      <c r="C675" s="324">
        <v>9630</v>
      </c>
      <c r="D675" s="324">
        <v>9630</v>
      </c>
      <c r="E675" s="90" t="s">
        <v>22</v>
      </c>
      <c r="F675" s="89" t="s">
        <v>789</v>
      </c>
      <c r="G675" s="325" t="s">
        <v>790</v>
      </c>
      <c r="H675" s="89" t="s">
        <v>791</v>
      </c>
      <c r="I675" s="324">
        <v>9630</v>
      </c>
      <c r="J675" s="90" t="s">
        <v>34</v>
      </c>
      <c r="K675" s="135" t="s">
        <v>792</v>
      </c>
    </row>
    <row r="676" spans="1:11" x14ac:dyDescent="0.2">
      <c r="A676" s="23"/>
      <c r="B676" s="24"/>
      <c r="C676" s="23"/>
      <c r="D676" s="23"/>
      <c r="E676" s="24"/>
      <c r="F676" s="23"/>
      <c r="G676" s="358"/>
      <c r="H676" s="23"/>
      <c r="I676" s="358"/>
      <c r="J676" s="358"/>
      <c r="K676" s="283" t="s">
        <v>0</v>
      </c>
    </row>
    <row r="677" spans="1:11" x14ac:dyDescent="0.2">
      <c r="A677" s="1101" t="s">
        <v>17</v>
      </c>
      <c r="B677" s="1101"/>
      <c r="C677" s="1101"/>
      <c r="D677" s="1101"/>
      <c r="E677" s="1101"/>
      <c r="F677" s="1101"/>
      <c r="G677" s="1101"/>
      <c r="H677" s="1101"/>
      <c r="I677" s="1101"/>
      <c r="J677" s="1101"/>
      <c r="K677" s="1101"/>
    </row>
    <row r="678" spans="1:11" x14ac:dyDescent="0.2">
      <c r="A678" s="1101" t="s">
        <v>793</v>
      </c>
      <c r="B678" s="1101"/>
      <c r="C678" s="1101"/>
      <c r="D678" s="1101"/>
      <c r="E678" s="1101"/>
      <c r="F678" s="1101"/>
      <c r="G678" s="1101"/>
      <c r="H678" s="1101"/>
      <c r="I678" s="1101"/>
      <c r="J678" s="1101"/>
      <c r="K678" s="1101"/>
    </row>
    <row r="679" spans="1:11" x14ac:dyDescent="0.2">
      <c r="A679" s="1101" t="s">
        <v>794</v>
      </c>
      <c r="B679" s="1101"/>
      <c r="C679" s="1101"/>
      <c r="D679" s="1101"/>
      <c r="E679" s="1101"/>
      <c r="F679" s="1101"/>
      <c r="G679" s="1101"/>
      <c r="H679" s="1101"/>
      <c r="I679" s="1101"/>
      <c r="J679" s="1101"/>
      <c r="K679" s="1101"/>
    </row>
    <row r="680" spans="1:11" x14ac:dyDescent="0.2">
      <c r="A680" s="49"/>
      <c r="B680" s="48"/>
      <c r="C680" s="49"/>
      <c r="D680" s="49"/>
      <c r="E680" s="48"/>
      <c r="F680" s="49"/>
      <c r="G680" s="360"/>
      <c r="H680" s="49"/>
      <c r="I680" s="360"/>
      <c r="J680" s="360"/>
      <c r="K680" s="48"/>
    </row>
    <row r="681" spans="1:11" x14ac:dyDescent="0.2">
      <c r="A681" s="1268" t="s">
        <v>1</v>
      </c>
      <c r="B681" s="1268" t="s">
        <v>131</v>
      </c>
      <c r="C681" s="1269" t="s">
        <v>132</v>
      </c>
      <c r="D681" s="1268" t="s">
        <v>133</v>
      </c>
      <c r="E681" s="1268" t="s">
        <v>134</v>
      </c>
      <c r="F681" s="1268" t="s">
        <v>135</v>
      </c>
      <c r="G681" s="1268"/>
      <c r="H681" s="1268" t="s">
        <v>7</v>
      </c>
      <c r="I681" s="1268"/>
      <c r="J681" s="1268" t="s">
        <v>136</v>
      </c>
      <c r="K681" s="1269" t="s">
        <v>30</v>
      </c>
    </row>
    <row r="682" spans="1:11" ht="84" x14ac:dyDescent="0.2">
      <c r="A682" s="1268"/>
      <c r="B682" s="1268"/>
      <c r="C682" s="1270"/>
      <c r="D682" s="1268"/>
      <c r="E682" s="1268"/>
      <c r="F682" s="282" t="s">
        <v>10</v>
      </c>
      <c r="G682" s="282" t="s">
        <v>137</v>
      </c>
      <c r="H682" s="282" t="s">
        <v>12</v>
      </c>
      <c r="I682" s="282" t="s">
        <v>138</v>
      </c>
      <c r="J682" s="1268"/>
      <c r="K682" s="1270"/>
    </row>
    <row r="683" spans="1:11" x14ac:dyDescent="0.2">
      <c r="A683" s="1287" t="s">
        <v>139</v>
      </c>
      <c r="B683" s="1288"/>
      <c r="C683" s="1288"/>
      <c r="D683" s="1288"/>
      <c r="E683" s="1288"/>
      <c r="F683" s="1288"/>
      <c r="G683" s="1288"/>
      <c r="H683" s="1288"/>
      <c r="I683" s="1288"/>
      <c r="J683" s="1288"/>
      <c r="K683" s="1289"/>
    </row>
    <row r="684" spans="1:11" x14ac:dyDescent="0.2">
      <c r="A684" s="23"/>
      <c r="B684" s="24"/>
      <c r="C684" s="26"/>
      <c r="D684" s="26"/>
      <c r="E684" s="24"/>
      <c r="F684" s="23"/>
      <c r="G684" s="358"/>
      <c r="H684" s="23"/>
      <c r="I684" s="358"/>
      <c r="J684" s="358"/>
      <c r="K684" s="283" t="s">
        <v>0</v>
      </c>
    </row>
    <row r="685" spans="1:11" x14ac:dyDescent="0.2">
      <c r="A685" s="1101" t="s">
        <v>702</v>
      </c>
      <c r="B685" s="1101"/>
      <c r="C685" s="1101"/>
      <c r="D685" s="1101"/>
      <c r="E685" s="1101"/>
      <c r="F685" s="1101"/>
      <c r="G685" s="1101"/>
      <c r="H685" s="1101"/>
      <c r="I685" s="1101"/>
      <c r="J685" s="1101"/>
      <c r="K685" s="1101"/>
    </row>
    <row r="686" spans="1:11" x14ac:dyDescent="0.2">
      <c r="A686" s="1101" t="s">
        <v>795</v>
      </c>
      <c r="B686" s="1101"/>
      <c r="C686" s="1101"/>
      <c r="D686" s="1101"/>
      <c r="E686" s="1101"/>
      <c r="F686" s="1101"/>
      <c r="G686" s="1101"/>
      <c r="H686" s="1101"/>
      <c r="I686" s="1101"/>
      <c r="J686" s="1101"/>
      <c r="K686" s="1101"/>
    </row>
    <row r="687" spans="1:11" x14ac:dyDescent="0.2">
      <c r="A687" s="1101" t="s">
        <v>796</v>
      </c>
      <c r="B687" s="1101"/>
      <c r="C687" s="1101"/>
      <c r="D687" s="1101"/>
      <c r="E687" s="1101"/>
      <c r="F687" s="1101"/>
      <c r="G687" s="1101"/>
      <c r="H687" s="1101"/>
      <c r="I687" s="1101"/>
      <c r="J687" s="1101"/>
      <c r="K687" s="1101"/>
    </row>
    <row r="688" spans="1:11" x14ac:dyDescent="0.2">
      <c r="A688" s="49"/>
      <c r="B688" s="48"/>
      <c r="C688" s="336"/>
      <c r="D688" s="336"/>
      <c r="E688" s="48"/>
      <c r="F688" s="49"/>
      <c r="G688" s="360"/>
      <c r="H688" s="49"/>
      <c r="I688" s="360"/>
      <c r="J688" s="360"/>
      <c r="K688" s="48"/>
    </row>
    <row r="689" spans="1:11" x14ac:dyDescent="0.2">
      <c r="A689" s="1102" t="s">
        <v>1</v>
      </c>
      <c r="B689" s="1102" t="s">
        <v>2</v>
      </c>
      <c r="C689" s="1171" t="s">
        <v>3</v>
      </c>
      <c r="D689" s="1171" t="s">
        <v>4</v>
      </c>
      <c r="E689" s="1102" t="s">
        <v>5</v>
      </c>
      <c r="F689" s="1102" t="s">
        <v>6</v>
      </c>
      <c r="G689" s="1102"/>
      <c r="H689" s="1102" t="s">
        <v>7</v>
      </c>
      <c r="I689" s="1102"/>
      <c r="J689" s="1102" t="s">
        <v>8</v>
      </c>
      <c r="K689" s="1102" t="s">
        <v>9</v>
      </c>
    </row>
    <row r="690" spans="1:11" ht="42" x14ac:dyDescent="0.2">
      <c r="A690" s="1102"/>
      <c r="B690" s="1102"/>
      <c r="C690" s="1171"/>
      <c r="D690" s="1171"/>
      <c r="E690" s="1102"/>
      <c r="F690" s="278" t="s">
        <v>10</v>
      </c>
      <c r="G690" s="278" t="s">
        <v>11</v>
      </c>
      <c r="H690" s="278" t="s">
        <v>12</v>
      </c>
      <c r="I690" s="278" t="s">
        <v>13</v>
      </c>
      <c r="J690" s="1102"/>
      <c r="K690" s="1102"/>
    </row>
    <row r="691" spans="1:11" ht="84" x14ac:dyDescent="0.2">
      <c r="A691" s="7">
        <v>1</v>
      </c>
      <c r="B691" s="1" t="s">
        <v>797</v>
      </c>
      <c r="C691" s="2">
        <v>9740</v>
      </c>
      <c r="D691" s="230" t="s">
        <v>128</v>
      </c>
      <c r="E691" s="5" t="s">
        <v>32</v>
      </c>
      <c r="F691" s="3" t="s">
        <v>798</v>
      </c>
      <c r="G691" s="2">
        <v>7366.15</v>
      </c>
      <c r="H691" s="3" t="s">
        <v>798</v>
      </c>
      <c r="I691" s="2">
        <v>7366.15</v>
      </c>
      <c r="J691" s="165" t="s">
        <v>799</v>
      </c>
      <c r="K691" s="439" t="s">
        <v>800</v>
      </c>
    </row>
    <row r="692" spans="1:11" ht="84" x14ac:dyDescent="0.2">
      <c r="A692" s="326">
        <v>2</v>
      </c>
      <c r="B692" s="169" t="s">
        <v>801</v>
      </c>
      <c r="C692" s="327">
        <v>258700</v>
      </c>
      <c r="D692" s="328">
        <v>258700</v>
      </c>
      <c r="E692" s="329" t="s">
        <v>32</v>
      </c>
      <c r="F692" s="330" t="s">
        <v>802</v>
      </c>
      <c r="G692" s="327">
        <v>258700</v>
      </c>
      <c r="H692" s="330" t="s">
        <v>802</v>
      </c>
      <c r="I692" s="327">
        <v>258700</v>
      </c>
      <c r="J692" s="331" t="s">
        <v>803</v>
      </c>
      <c r="K692" s="332" t="s">
        <v>804</v>
      </c>
    </row>
    <row r="693" spans="1:11" ht="84" x14ac:dyDescent="0.2">
      <c r="A693" s="333"/>
      <c r="B693" s="339"/>
      <c r="C693" s="334"/>
      <c r="D693" s="335"/>
      <c r="E693" s="336"/>
      <c r="F693" s="341"/>
      <c r="G693" s="334"/>
      <c r="H693" s="341"/>
      <c r="I693" s="334"/>
      <c r="J693" s="342"/>
      <c r="K693" s="337" t="s">
        <v>805</v>
      </c>
    </row>
    <row r="694" spans="1:11" ht="42" x14ac:dyDescent="0.2">
      <c r="A694" s="1021">
        <v>3</v>
      </c>
      <c r="B694" s="996" t="s">
        <v>806</v>
      </c>
      <c r="C694" s="1442">
        <v>297000</v>
      </c>
      <c r="D694" s="1442">
        <v>297000</v>
      </c>
      <c r="E694" s="984" t="s">
        <v>32</v>
      </c>
      <c r="F694" s="330" t="s">
        <v>802</v>
      </c>
      <c r="G694" s="1442">
        <v>297000</v>
      </c>
      <c r="H694" s="978" t="s">
        <v>802</v>
      </c>
      <c r="I694" s="1442">
        <v>297000</v>
      </c>
      <c r="J694" s="1444" t="s">
        <v>803</v>
      </c>
      <c r="K694" s="978" t="s">
        <v>807</v>
      </c>
    </row>
    <row r="695" spans="1:11" x14ac:dyDescent="0.2">
      <c r="A695" s="1021"/>
      <c r="B695" s="996"/>
      <c r="C695" s="1442"/>
      <c r="D695" s="1442"/>
      <c r="E695" s="984"/>
      <c r="F695" s="338"/>
      <c r="G695" s="1442"/>
      <c r="H695" s="978"/>
      <c r="I695" s="1442"/>
      <c r="J695" s="1444"/>
      <c r="K695" s="978"/>
    </row>
    <row r="696" spans="1:11" ht="84" x14ac:dyDescent="0.2">
      <c r="A696" s="1022"/>
      <c r="B696" s="997"/>
      <c r="C696" s="1443"/>
      <c r="D696" s="1443"/>
      <c r="E696" s="985"/>
      <c r="F696" s="341"/>
      <c r="G696" s="1443"/>
      <c r="H696" s="979"/>
      <c r="I696" s="1443"/>
      <c r="J696" s="1445"/>
      <c r="K696" s="343" t="s">
        <v>808</v>
      </c>
    </row>
    <row r="697" spans="1:11" x14ac:dyDescent="0.2">
      <c r="A697" s="23"/>
      <c r="B697" s="24"/>
      <c r="C697" s="26"/>
      <c r="D697" s="26"/>
      <c r="E697" s="24"/>
      <c r="F697" s="23"/>
      <c r="G697" s="358"/>
      <c r="H697" s="23"/>
      <c r="I697" s="358"/>
      <c r="J697" s="358"/>
      <c r="K697" s="283" t="s">
        <v>0</v>
      </c>
    </row>
    <row r="698" spans="1:11" x14ac:dyDescent="0.2">
      <c r="A698" s="1101" t="s">
        <v>809</v>
      </c>
      <c r="B698" s="1101"/>
      <c r="C698" s="1101"/>
      <c r="D698" s="1101"/>
      <c r="E698" s="1101"/>
      <c r="F698" s="1101"/>
      <c r="G698" s="1101"/>
      <c r="H698" s="1101"/>
      <c r="I698" s="1101"/>
      <c r="J698" s="1101"/>
      <c r="K698" s="1101"/>
    </row>
    <row r="699" spans="1:11" x14ac:dyDescent="0.2">
      <c r="A699" s="1101" t="s">
        <v>810</v>
      </c>
      <c r="B699" s="1101"/>
      <c r="C699" s="1101"/>
      <c r="D699" s="1101"/>
      <c r="E699" s="1101"/>
      <c r="F699" s="1101"/>
      <c r="G699" s="1101"/>
      <c r="H699" s="1101"/>
      <c r="I699" s="1101"/>
      <c r="J699" s="1101"/>
      <c r="K699" s="1101"/>
    </row>
    <row r="700" spans="1:11" x14ac:dyDescent="0.2">
      <c r="A700" s="1101" t="s">
        <v>811</v>
      </c>
      <c r="B700" s="1101"/>
      <c r="C700" s="1101"/>
      <c r="D700" s="1101"/>
      <c r="E700" s="1101"/>
      <c r="F700" s="1101"/>
      <c r="G700" s="1101"/>
      <c r="H700" s="1101"/>
      <c r="I700" s="1101"/>
      <c r="J700" s="1101"/>
      <c r="K700" s="1101"/>
    </row>
    <row r="701" spans="1:11" x14ac:dyDescent="0.2">
      <c r="A701" s="49"/>
      <c r="B701" s="48"/>
      <c r="C701" s="336"/>
      <c r="D701" s="336"/>
      <c r="E701" s="48"/>
      <c r="F701" s="49"/>
      <c r="G701" s="360"/>
      <c r="H701" s="49"/>
      <c r="I701" s="360"/>
      <c r="J701" s="360"/>
      <c r="K701" s="48"/>
    </row>
    <row r="702" spans="1:11" x14ac:dyDescent="0.2">
      <c r="A702" s="1102" t="s">
        <v>1</v>
      </c>
      <c r="B702" s="1102" t="s">
        <v>2</v>
      </c>
      <c r="C702" s="1171" t="s">
        <v>3</v>
      </c>
      <c r="D702" s="1171" t="s">
        <v>4</v>
      </c>
      <c r="E702" s="1102" t="s">
        <v>5</v>
      </c>
      <c r="F702" s="1102" t="s">
        <v>6</v>
      </c>
      <c r="G702" s="1102"/>
      <c r="H702" s="1102" t="s">
        <v>7</v>
      </c>
      <c r="I702" s="1102"/>
      <c r="J702" s="1102" t="s">
        <v>8</v>
      </c>
      <c r="K702" s="1102" t="s">
        <v>9</v>
      </c>
    </row>
    <row r="703" spans="1:11" ht="42" x14ac:dyDescent="0.2">
      <c r="A703" s="1102"/>
      <c r="B703" s="1102"/>
      <c r="C703" s="1171"/>
      <c r="D703" s="1171"/>
      <c r="E703" s="1102"/>
      <c r="F703" s="278" t="s">
        <v>10</v>
      </c>
      <c r="G703" s="278" t="s">
        <v>11</v>
      </c>
      <c r="H703" s="278" t="s">
        <v>12</v>
      </c>
      <c r="I703" s="278" t="s">
        <v>13</v>
      </c>
      <c r="J703" s="1102"/>
      <c r="K703" s="1102"/>
    </row>
    <row r="704" spans="1:11" x14ac:dyDescent="0.2">
      <c r="A704" s="7" t="s">
        <v>128</v>
      </c>
      <c r="B704" s="7" t="s">
        <v>128</v>
      </c>
      <c r="C704" s="230" t="s">
        <v>128</v>
      </c>
      <c r="D704" s="230" t="s">
        <v>128</v>
      </c>
      <c r="E704" s="5" t="s">
        <v>128</v>
      </c>
      <c r="F704" s="50" t="s">
        <v>128</v>
      </c>
      <c r="G704" s="230" t="s">
        <v>128</v>
      </c>
      <c r="H704" s="50" t="s">
        <v>128</v>
      </c>
      <c r="I704" s="230" t="s">
        <v>128</v>
      </c>
      <c r="J704" s="5" t="s">
        <v>128</v>
      </c>
      <c r="K704" s="50" t="s">
        <v>128</v>
      </c>
    </row>
    <row r="705" spans="1:11" x14ac:dyDescent="0.2">
      <c r="A705" s="7"/>
      <c r="B705" s="1"/>
      <c r="C705" s="2"/>
      <c r="D705" s="2"/>
      <c r="E705" s="5"/>
      <c r="F705" s="3"/>
      <c r="G705" s="2"/>
      <c r="H705" s="3"/>
      <c r="I705" s="2"/>
      <c r="J705" s="5"/>
      <c r="K705" s="439"/>
    </row>
    <row r="706" spans="1:11" x14ac:dyDescent="0.2">
      <c r="A706" s="7"/>
      <c r="B706" s="1"/>
      <c r="C706" s="2"/>
      <c r="D706" s="2"/>
      <c r="E706" s="5"/>
      <c r="F706" s="3"/>
      <c r="G706" s="2"/>
      <c r="H706" s="3"/>
      <c r="I706" s="2"/>
      <c r="J706" s="5"/>
      <c r="K706" s="439"/>
    </row>
    <row r="707" spans="1:11" x14ac:dyDescent="0.2">
      <c r="A707" s="7"/>
      <c r="B707" s="1"/>
      <c r="C707" s="2"/>
      <c r="D707" s="2"/>
      <c r="E707" s="5"/>
      <c r="F707" s="3"/>
      <c r="G707" s="2"/>
      <c r="H707" s="3"/>
      <c r="I707" s="2"/>
      <c r="J707" s="5"/>
      <c r="K707" s="439"/>
    </row>
    <row r="708" spans="1:11" x14ac:dyDescent="0.2">
      <c r="A708" s="707"/>
      <c r="B708" s="708"/>
      <c r="C708" s="707"/>
      <c r="D708" s="707"/>
      <c r="E708" s="708"/>
      <c r="F708" s="707"/>
      <c r="G708" s="710"/>
      <c r="H708" s="707"/>
      <c r="I708" s="710"/>
      <c r="J708" s="710"/>
      <c r="K708" s="711" t="s">
        <v>0</v>
      </c>
    </row>
    <row r="709" spans="1:11" x14ac:dyDescent="0.2">
      <c r="A709" s="1164" t="s">
        <v>17</v>
      </c>
      <c r="B709" s="1164"/>
      <c r="C709" s="1164"/>
      <c r="D709" s="1164"/>
      <c r="E709" s="1164"/>
      <c r="F709" s="1164"/>
      <c r="G709" s="1164"/>
      <c r="H709" s="1164"/>
      <c r="I709" s="1164"/>
      <c r="J709" s="1164"/>
      <c r="K709" s="1164"/>
    </row>
    <row r="710" spans="1:11" x14ac:dyDescent="0.2">
      <c r="A710" s="1164" t="s">
        <v>812</v>
      </c>
      <c r="B710" s="1164"/>
      <c r="C710" s="1164"/>
      <c r="D710" s="1164"/>
      <c r="E710" s="1164"/>
      <c r="F710" s="1164"/>
      <c r="G710" s="1164"/>
      <c r="H710" s="1164"/>
      <c r="I710" s="1164"/>
      <c r="J710" s="1164"/>
      <c r="K710" s="1164"/>
    </row>
    <row r="711" spans="1:11" x14ac:dyDescent="0.2">
      <c r="A711" s="1164" t="s">
        <v>813</v>
      </c>
      <c r="B711" s="1164"/>
      <c r="C711" s="1164"/>
      <c r="D711" s="1164"/>
      <c r="E711" s="1164"/>
      <c r="F711" s="1164"/>
      <c r="G711" s="1164"/>
      <c r="H711" s="1164"/>
      <c r="I711" s="1164"/>
      <c r="J711" s="1164"/>
      <c r="K711" s="1164"/>
    </row>
    <row r="712" spans="1:11" x14ac:dyDescent="0.2">
      <c r="A712" s="707"/>
      <c r="B712" s="708"/>
      <c r="C712" s="707"/>
      <c r="D712" s="707"/>
      <c r="E712" s="708"/>
      <c r="F712" s="707"/>
      <c r="G712" s="710"/>
      <c r="H712" s="707"/>
      <c r="I712" s="710"/>
      <c r="J712" s="710"/>
      <c r="K712" s="708"/>
    </row>
    <row r="713" spans="1:11" x14ac:dyDescent="0.2">
      <c r="A713" s="1446" t="s">
        <v>32</v>
      </c>
      <c r="B713" s="1447"/>
      <c r="C713" s="1447"/>
      <c r="D713" s="1447"/>
      <c r="E713" s="1447"/>
      <c r="F713" s="1447"/>
      <c r="G713" s="1447"/>
      <c r="H713" s="1447"/>
      <c r="I713" s="1447"/>
      <c r="J713" s="1447"/>
      <c r="K713" s="1447"/>
    </row>
    <row r="714" spans="1:11" x14ac:dyDescent="0.2">
      <c r="A714" s="1191" t="s">
        <v>1</v>
      </c>
      <c r="B714" s="1191" t="s">
        <v>2</v>
      </c>
      <c r="C714" s="1192" t="s">
        <v>3</v>
      </c>
      <c r="D714" s="1191" t="s">
        <v>4</v>
      </c>
      <c r="E714" s="1191" t="s">
        <v>5</v>
      </c>
      <c r="F714" s="1191" t="s">
        <v>6</v>
      </c>
      <c r="G714" s="1191"/>
      <c r="H714" s="1191" t="s">
        <v>7</v>
      </c>
      <c r="I714" s="1191"/>
      <c r="J714" s="1191" t="s">
        <v>8</v>
      </c>
      <c r="K714" s="1192" t="s">
        <v>9</v>
      </c>
    </row>
    <row r="715" spans="1:11" ht="34.5" x14ac:dyDescent="0.2">
      <c r="A715" s="1191"/>
      <c r="B715" s="1192"/>
      <c r="C715" s="1448"/>
      <c r="D715" s="1192"/>
      <c r="E715" s="1192"/>
      <c r="F715" s="774" t="s">
        <v>10</v>
      </c>
      <c r="G715" s="774" t="s">
        <v>11</v>
      </c>
      <c r="H715" s="774" t="s">
        <v>12</v>
      </c>
      <c r="I715" s="774" t="s">
        <v>13</v>
      </c>
      <c r="J715" s="1192"/>
      <c r="K715" s="1448"/>
    </row>
    <row r="716" spans="1:11" ht="84" x14ac:dyDescent="0.2">
      <c r="A716" s="64">
        <v>1</v>
      </c>
      <c r="B716" s="775" t="s">
        <v>814</v>
      </c>
      <c r="C716" s="776">
        <v>448330</v>
      </c>
      <c r="D716" s="776">
        <v>443729</v>
      </c>
      <c r="E716" s="41" t="s">
        <v>22</v>
      </c>
      <c r="F716" s="777" t="s">
        <v>815</v>
      </c>
      <c r="G716" s="776">
        <v>421542.5</v>
      </c>
      <c r="H716" s="777" t="s">
        <v>815</v>
      </c>
      <c r="I716" s="776">
        <f>+G716</f>
        <v>421542.5</v>
      </c>
      <c r="J716" s="777" t="s">
        <v>70</v>
      </c>
      <c r="K716" s="778" t="s">
        <v>816</v>
      </c>
    </row>
    <row r="717" spans="1:11" ht="84" x14ac:dyDescent="0.2">
      <c r="A717" s="64">
        <v>2</v>
      </c>
      <c r="B717" s="288" t="s">
        <v>817</v>
      </c>
      <c r="C717" s="779">
        <v>82497</v>
      </c>
      <c r="D717" s="779">
        <v>78324</v>
      </c>
      <c r="E717" s="780" t="s">
        <v>22</v>
      </c>
      <c r="F717" s="131" t="s">
        <v>818</v>
      </c>
      <c r="G717" s="779">
        <v>78324</v>
      </c>
      <c r="H717" s="131" t="str">
        <f>+F717</f>
        <v>บริษัท ควอเดล โซลูชั่นพริ้นติ้ง จำกัด</v>
      </c>
      <c r="I717" s="781">
        <v>78324</v>
      </c>
      <c r="J717" s="781" t="s">
        <v>70</v>
      </c>
      <c r="K717" s="588" t="s">
        <v>819</v>
      </c>
    </row>
    <row r="718" spans="1:11" ht="63" x14ac:dyDescent="0.2">
      <c r="A718" s="10">
        <v>3</v>
      </c>
      <c r="B718" s="775" t="s">
        <v>820</v>
      </c>
      <c r="C718" s="776">
        <v>53895.9</v>
      </c>
      <c r="D718" s="776">
        <v>53895.9</v>
      </c>
      <c r="E718" s="41" t="s">
        <v>22</v>
      </c>
      <c r="F718" s="777" t="s">
        <v>821</v>
      </c>
      <c r="G718" s="776">
        <v>53895.9</v>
      </c>
      <c r="H718" s="777" t="str">
        <f>+F718</f>
        <v>ห้างหุ้นส่วนจำกัด ว.รุ่งระวี</v>
      </c>
      <c r="I718" s="776">
        <f>+G718</f>
        <v>53895.9</v>
      </c>
      <c r="J718" s="777" t="s">
        <v>70</v>
      </c>
      <c r="K718" s="778" t="s">
        <v>822</v>
      </c>
    </row>
    <row r="719" spans="1:11" ht="84" x14ac:dyDescent="0.2">
      <c r="A719" s="92">
        <v>4</v>
      </c>
      <c r="B719" s="775" t="s">
        <v>823</v>
      </c>
      <c r="C719" s="776">
        <v>75895.100000000006</v>
      </c>
      <c r="D719" s="776">
        <v>75895.100000000006</v>
      </c>
      <c r="E719" s="41" t="s">
        <v>22</v>
      </c>
      <c r="F719" s="777" t="s">
        <v>181</v>
      </c>
      <c r="G719" s="776">
        <v>75895.100000000006</v>
      </c>
      <c r="H719" s="777" t="s">
        <v>181</v>
      </c>
      <c r="I719" s="776">
        <v>75895.100000000006</v>
      </c>
      <c r="J719" s="777" t="s">
        <v>70</v>
      </c>
      <c r="K719" s="778" t="s">
        <v>824</v>
      </c>
    </row>
    <row r="720" spans="1:11" ht="105" x14ac:dyDescent="0.2">
      <c r="A720" s="64">
        <v>5</v>
      </c>
      <c r="B720" s="3" t="s">
        <v>825</v>
      </c>
      <c r="C720" s="779">
        <v>497550</v>
      </c>
      <c r="D720" s="779">
        <v>495910</v>
      </c>
      <c r="E720" s="780" t="s">
        <v>22</v>
      </c>
      <c r="F720" s="131" t="s">
        <v>626</v>
      </c>
      <c r="G720" s="779">
        <v>471114.5</v>
      </c>
      <c r="H720" s="131" t="s">
        <v>626</v>
      </c>
      <c r="I720" s="781">
        <v>471114.5</v>
      </c>
      <c r="J720" s="781" t="s">
        <v>70</v>
      </c>
      <c r="K720" s="588" t="s">
        <v>826</v>
      </c>
    </row>
    <row r="721" spans="1:11" ht="84" x14ac:dyDescent="0.2">
      <c r="A721" s="64">
        <v>6</v>
      </c>
      <c r="B721" s="3" t="s">
        <v>827</v>
      </c>
      <c r="C721" s="782">
        <v>401250</v>
      </c>
      <c r="D721" s="782">
        <v>391772</v>
      </c>
      <c r="E721" s="5" t="s">
        <v>22</v>
      </c>
      <c r="F721" s="50" t="s">
        <v>828</v>
      </c>
      <c r="G721" s="782">
        <v>371713.2</v>
      </c>
      <c r="H721" s="50" t="s">
        <v>828</v>
      </c>
      <c r="I721" s="782">
        <v>371713.2</v>
      </c>
      <c r="J721" s="51" t="s">
        <v>70</v>
      </c>
      <c r="K721" s="135" t="s">
        <v>829</v>
      </c>
    </row>
    <row r="722" spans="1:11" ht="63" x14ac:dyDescent="0.2">
      <c r="A722" s="64">
        <v>7</v>
      </c>
      <c r="B722" s="3" t="s">
        <v>830</v>
      </c>
      <c r="C722" s="782">
        <v>1072240.58</v>
      </c>
      <c r="D722" s="782">
        <v>1072104.69</v>
      </c>
      <c r="E722" s="5" t="s">
        <v>22</v>
      </c>
      <c r="F722" s="50" t="s">
        <v>359</v>
      </c>
      <c r="G722" s="782">
        <v>1072104.69</v>
      </c>
      <c r="H722" s="50" t="s">
        <v>359</v>
      </c>
      <c r="I722" s="782">
        <v>1072104.69</v>
      </c>
      <c r="J722" s="51" t="s">
        <v>70</v>
      </c>
      <c r="K722" s="135" t="s">
        <v>831</v>
      </c>
    </row>
    <row r="723" spans="1:11" x14ac:dyDescent="0.2">
      <c r="A723" s="707"/>
      <c r="B723" s="708"/>
      <c r="C723" s="707"/>
      <c r="D723" s="707"/>
      <c r="E723" s="708"/>
      <c r="F723" s="707"/>
      <c r="G723" s="710"/>
      <c r="H723" s="707"/>
      <c r="I723" s="710"/>
      <c r="J723" s="710"/>
      <c r="K723" s="711" t="s">
        <v>0</v>
      </c>
    </row>
    <row r="724" spans="1:11" x14ac:dyDescent="0.2">
      <c r="A724" s="1164" t="str">
        <f>A709</f>
        <v>สรุปผลการดำเนินการจัดซื้อจัดจ้างในรอบเดือนมิถุนายน 2569</v>
      </c>
      <c r="B724" s="1164"/>
      <c r="C724" s="1164"/>
      <c r="D724" s="1164"/>
      <c r="E724" s="1164"/>
      <c r="F724" s="1164"/>
      <c r="G724" s="1164"/>
      <c r="H724" s="1164"/>
      <c r="I724" s="1164"/>
      <c r="J724" s="1164"/>
      <c r="K724" s="1164"/>
    </row>
    <row r="725" spans="1:11" x14ac:dyDescent="0.2">
      <c r="A725" s="1164" t="s">
        <v>812</v>
      </c>
      <c r="B725" s="1164"/>
      <c r="C725" s="1164"/>
      <c r="D725" s="1164"/>
      <c r="E725" s="1164"/>
      <c r="F725" s="1164"/>
      <c r="G725" s="1164"/>
      <c r="H725" s="1164"/>
      <c r="I725" s="1164"/>
      <c r="J725" s="1164"/>
      <c r="K725" s="1164"/>
    </row>
    <row r="726" spans="1:11" x14ac:dyDescent="0.2">
      <c r="A726" s="1164" t="str">
        <f>A711</f>
        <v>วันที่ 1-30 มิถุนายน พ.ศ.2569</v>
      </c>
      <c r="B726" s="1164"/>
      <c r="C726" s="1164"/>
      <c r="D726" s="1164"/>
      <c r="E726" s="1164"/>
      <c r="F726" s="1164"/>
      <c r="G726" s="1164"/>
      <c r="H726" s="1164"/>
      <c r="I726" s="1164"/>
      <c r="J726" s="1164"/>
      <c r="K726" s="1164"/>
    </row>
    <row r="727" spans="1:11" x14ac:dyDescent="0.2">
      <c r="A727" s="707"/>
      <c r="B727" s="708"/>
      <c r="C727" s="707"/>
      <c r="D727" s="707"/>
      <c r="E727" s="708"/>
      <c r="F727" s="707"/>
      <c r="G727" s="710"/>
      <c r="H727" s="707"/>
      <c r="I727" s="710"/>
      <c r="J727" s="710"/>
      <c r="K727" s="708"/>
    </row>
    <row r="728" spans="1:11" x14ac:dyDescent="0.2">
      <c r="A728" s="1446" t="s">
        <v>385</v>
      </c>
      <c r="B728" s="1447"/>
      <c r="C728" s="1447"/>
      <c r="D728" s="1447"/>
      <c r="E728" s="1447"/>
      <c r="F728" s="1447"/>
      <c r="G728" s="1447"/>
      <c r="H728" s="1447"/>
      <c r="I728" s="1447"/>
      <c r="J728" s="1447"/>
      <c r="K728" s="1447"/>
    </row>
    <row r="729" spans="1:11" ht="21" customHeight="1" x14ac:dyDescent="0.2">
      <c r="A729" s="1191" t="s">
        <v>1</v>
      </c>
      <c r="B729" s="1191" t="s">
        <v>2</v>
      </c>
      <c r="C729" s="1192" t="s">
        <v>3</v>
      </c>
      <c r="D729" s="1191" t="s">
        <v>4</v>
      </c>
      <c r="E729" s="1191" t="s">
        <v>5</v>
      </c>
      <c r="F729" s="1191" t="s">
        <v>6</v>
      </c>
      <c r="G729" s="1191"/>
      <c r="H729" s="1191" t="s">
        <v>7</v>
      </c>
      <c r="I729" s="1191"/>
      <c r="J729" s="1191" t="s">
        <v>8</v>
      </c>
      <c r="K729" s="1192" t="s">
        <v>9</v>
      </c>
    </row>
    <row r="730" spans="1:11" ht="34.5" x14ac:dyDescent="0.2">
      <c r="A730" s="1191"/>
      <c r="B730" s="1191"/>
      <c r="C730" s="1193"/>
      <c r="D730" s="1191"/>
      <c r="E730" s="1191"/>
      <c r="F730" s="714" t="s">
        <v>10</v>
      </c>
      <c r="G730" s="714" t="s">
        <v>11</v>
      </c>
      <c r="H730" s="714" t="s">
        <v>12</v>
      </c>
      <c r="I730" s="714" t="s">
        <v>13</v>
      </c>
      <c r="J730" s="1191"/>
      <c r="K730" s="1193"/>
    </row>
    <row r="731" spans="1:11" ht="21" customHeight="1" x14ac:dyDescent="0.2">
      <c r="A731" s="1458" t="s">
        <v>832</v>
      </c>
      <c r="B731" s="1459"/>
      <c r="C731" s="1459"/>
      <c r="D731" s="1459"/>
      <c r="E731" s="1459"/>
      <c r="F731" s="1459"/>
      <c r="G731" s="1459"/>
      <c r="H731" s="1459"/>
      <c r="I731" s="1459"/>
      <c r="J731" s="1459"/>
      <c r="K731" s="1460"/>
    </row>
    <row r="732" spans="1:11" ht="112.5" x14ac:dyDescent="0.2">
      <c r="A732" s="64">
        <v>1</v>
      </c>
      <c r="B732" s="508" t="s">
        <v>833</v>
      </c>
      <c r="C732" s="783">
        <v>9951000</v>
      </c>
      <c r="D732" s="783">
        <v>9355423</v>
      </c>
      <c r="E732" s="716" t="s">
        <v>834</v>
      </c>
      <c r="F732" s="508" t="s">
        <v>835</v>
      </c>
      <c r="G732" s="784" t="s">
        <v>836</v>
      </c>
      <c r="H732" s="715" t="s">
        <v>837</v>
      </c>
      <c r="I732" s="715">
        <v>5980000</v>
      </c>
      <c r="J732" s="715" t="s">
        <v>34</v>
      </c>
      <c r="K732" s="741" t="s">
        <v>838</v>
      </c>
    </row>
    <row r="733" spans="1:11" ht="75" x14ac:dyDescent="0.2">
      <c r="A733" s="64">
        <v>2</v>
      </c>
      <c r="B733" s="508" t="s">
        <v>839</v>
      </c>
      <c r="C733" s="783">
        <v>17120000</v>
      </c>
      <c r="D733" s="783">
        <v>16543378</v>
      </c>
      <c r="E733" s="716" t="s">
        <v>834</v>
      </c>
      <c r="F733" s="508" t="s">
        <v>840</v>
      </c>
      <c r="G733" s="784" t="s">
        <v>841</v>
      </c>
      <c r="H733" s="715" t="s">
        <v>842</v>
      </c>
      <c r="I733" s="715">
        <v>15499490.49</v>
      </c>
      <c r="J733" s="715" t="s">
        <v>34</v>
      </c>
      <c r="K733" s="741" t="s">
        <v>843</v>
      </c>
    </row>
    <row r="734" spans="1:11" ht="131.25" x14ac:dyDescent="0.2">
      <c r="A734" s="64">
        <v>3</v>
      </c>
      <c r="B734" s="508" t="s">
        <v>844</v>
      </c>
      <c r="C734" s="783">
        <v>8800000</v>
      </c>
      <c r="D734" s="783">
        <v>8308562</v>
      </c>
      <c r="E734" s="716" t="s">
        <v>834</v>
      </c>
      <c r="F734" s="508" t="s">
        <v>845</v>
      </c>
      <c r="G734" s="784" t="s">
        <v>846</v>
      </c>
      <c r="H734" s="715" t="s">
        <v>837</v>
      </c>
      <c r="I734" s="715">
        <v>6218904.5</v>
      </c>
      <c r="J734" s="715" t="s">
        <v>34</v>
      </c>
      <c r="K734" s="741" t="s">
        <v>847</v>
      </c>
    </row>
    <row r="736" spans="1:1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84" t="s">
        <v>613</v>
      </c>
    </row>
    <row r="737" spans="1:12" x14ac:dyDescent="0.2">
      <c r="A737" s="1461" t="str">
        <f>A724</f>
        <v>สรุปผลการดำเนินการจัดซื้อจัดจ้างในรอบเดือนมิถุนายน 2569</v>
      </c>
      <c r="B737" s="1461"/>
      <c r="C737" s="1461"/>
      <c r="D737" s="1461"/>
      <c r="E737" s="1461"/>
      <c r="F737" s="1461"/>
      <c r="G737" s="1461"/>
      <c r="H737" s="1461"/>
      <c r="I737" s="1461"/>
      <c r="J737" s="1461"/>
      <c r="K737" s="1461"/>
    </row>
    <row r="738" spans="1:12" x14ac:dyDescent="0.2">
      <c r="A738" s="1461" t="s">
        <v>848</v>
      </c>
      <c r="B738" s="1461"/>
      <c r="C738" s="1461"/>
      <c r="D738" s="1461"/>
      <c r="E738" s="1461"/>
      <c r="F738" s="1461"/>
      <c r="G738" s="1461"/>
      <c r="H738" s="1461"/>
      <c r="I738" s="1461"/>
      <c r="J738" s="1461"/>
      <c r="K738" s="1461"/>
    </row>
    <row r="739" spans="1:12" x14ac:dyDescent="0.2">
      <c r="A739" s="1461" t="str">
        <f>A726</f>
        <v>วันที่ 1-30 มิถุนายน พ.ศ.2569</v>
      </c>
      <c r="B739" s="1461"/>
      <c r="C739" s="1461"/>
      <c r="D739" s="1461"/>
      <c r="E739" s="1461"/>
      <c r="F739" s="1461"/>
      <c r="G739" s="1461"/>
      <c r="H739" s="1461"/>
      <c r="I739" s="1461"/>
      <c r="J739" s="1461"/>
      <c r="K739" s="1461"/>
    </row>
    <row r="740" spans="1:12" x14ac:dyDescent="0.2">
      <c r="A740" s="1462" t="s">
        <v>849</v>
      </c>
      <c r="B740" s="1463"/>
      <c r="C740" s="1463"/>
      <c r="D740" s="1463"/>
      <c r="E740" s="1463"/>
      <c r="F740" s="1463"/>
      <c r="G740" s="1463"/>
      <c r="H740" s="1463"/>
      <c r="I740" s="1463"/>
      <c r="J740" s="1463"/>
      <c r="K740" s="1463"/>
    </row>
    <row r="741" spans="1:12" x14ac:dyDescent="0.2">
      <c r="A741" s="1464" t="s">
        <v>1</v>
      </c>
      <c r="B741" s="1464" t="s">
        <v>18</v>
      </c>
      <c r="C741" s="1464" t="s">
        <v>3</v>
      </c>
      <c r="D741" s="1464" t="s">
        <v>4</v>
      </c>
      <c r="E741" s="1464" t="s">
        <v>5</v>
      </c>
      <c r="F741" s="1464" t="s">
        <v>6</v>
      </c>
      <c r="G741" s="1464"/>
      <c r="H741" s="1464" t="s">
        <v>7</v>
      </c>
      <c r="I741" s="1464"/>
      <c r="J741" s="1464" t="s">
        <v>8</v>
      </c>
      <c r="K741" s="1464" t="s">
        <v>9</v>
      </c>
    </row>
    <row r="742" spans="1:12" ht="34.5" x14ac:dyDescent="0.2">
      <c r="A742" s="1465"/>
      <c r="B742" s="1465"/>
      <c r="C742" s="1465"/>
      <c r="D742" s="1465"/>
      <c r="E742" s="1465"/>
      <c r="F742" s="785" t="s">
        <v>10</v>
      </c>
      <c r="G742" s="785" t="s">
        <v>11</v>
      </c>
      <c r="H742" s="785" t="s">
        <v>12</v>
      </c>
      <c r="I742" s="785" t="s">
        <v>13</v>
      </c>
      <c r="J742" s="1465"/>
      <c r="K742" s="1465"/>
    </row>
    <row r="743" spans="1:12" ht="39" x14ac:dyDescent="0.2">
      <c r="A743" s="509">
        <v>1</v>
      </c>
      <c r="B743" s="510" t="s">
        <v>850</v>
      </c>
      <c r="C743" s="511">
        <v>5000</v>
      </c>
      <c r="D743" s="511">
        <v>5000</v>
      </c>
      <c r="E743" s="512" t="s">
        <v>22</v>
      </c>
      <c r="F743" s="513" t="s">
        <v>851</v>
      </c>
      <c r="G743" s="511">
        <v>5000</v>
      </c>
      <c r="H743" s="513" t="s">
        <v>851</v>
      </c>
      <c r="I743" s="511">
        <v>5000</v>
      </c>
      <c r="J743" s="514" t="s">
        <v>100</v>
      </c>
      <c r="K743" s="513" t="s">
        <v>852</v>
      </c>
    </row>
    <row r="744" spans="1:12" x14ac:dyDescent="0.2">
      <c r="A744" s="509">
        <v>2</v>
      </c>
      <c r="B744" s="510" t="s">
        <v>853</v>
      </c>
      <c r="C744" s="515">
        <v>3080</v>
      </c>
      <c r="D744" s="515">
        <v>3080</v>
      </c>
      <c r="E744" s="514" t="s">
        <v>22</v>
      </c>
      <c r="F744" s="510" t="s">
        <v>854</v>
      </c>
      <c r="G744" s="515">
        <v>3080</v>
      </c>
      <c r="H744" s="510" t="s">
        <v>854</v>
      </c>
      <c r="I744" s="515">
        <v>3080</v>
      </c>
      <c r="J744" s="514" t="s">
        <v>100</v>
      </c>
      <c r="K744" s="513" t="s">
        <v>855</v>
      </c>
    </row>
    <row r="745" spans="1:12" x14ac:dyDescent="0.2">
      <c r="A745" s="786"/>
      <c r="B745" s="787"/>
      <c r="C745" s="786"/>
      <c r="D745" s="786"/>
      <c r="E745" s="786"/>
      <c r="F745" s="788"/>
      <c r="G745" s="789"/>
      <c r="H745" s="788"/>
      <c r="I745" s="786"/>
      <c r="J745" s="786"/>
      <c r="K745" s="790"/>
      <c r="L745" s="791" t="s">
        <v>141</v>
      </c>
    </row>
    <row r="746" spans="1:12" x14ac:dyDescent="0.2">
      <c r="A746" s="1449" t="s">
        <v>857</v>
      </c>
      <c r="B746" s="1449"/>
      <c r="C746" s="1449"/>
      <c r="D746" s="1449"/>
      <c r="E746" s="1449"/>
      <c r="F746" s="1449"/>
      <c r="G746" s="1449"/>
      <c r="H746" s="1449"/>
      <c r="I746" s="1449"/>
      <c r="J746" s="1449"/>
      <c r="K746" s="1449"/>
      <c r="L746" s="792"/>
    </row>
    <row r="747" spans="1:12" x14ac:dyDescent="0.2">
      <c r="A747" s="1449" t="s">
        <v>878</v>
      </c>
      <c r="B747" s="1449"/>
      <c r="C747" s="1449"/>
      <c r="D747" s="1449"/>
      <c r="E747" s="1449"/>
      <c r="F747" s="1449"/>
      <c r="G747" s="1449"/>
      <c r="H747" s="1449"/>
      <c r="I747" s="1449"/>
      <c r="J747" s="1449"/>
      <c r="K747" s="1271"/>
      <c r="L747" s="443"/>
    </row>
    <row r="748" spans="1:12" x14ac:dyDescent="0.2">
      <c r="A748" s="1450" t="s">
        <v>858</v>
      </c>
      <c r="B748" s="1450"/>
      <c r="C748" s="1450"/>
      <c r="D748" s="1450"/>
      <c r="E748" s="1450"/>
      <c r="F748" s="1450"/>
      <c r="G748" s="1450"/>
      <c r="H748" s="1450"/>
      <c r="I748" s="1450"/>
      <c r="J748" s="1450"/>
      <c r="K748" s="1357"/>
      <c r="L748" s="443"/>
    </row>
    <row r="749" spans="1:12" x14ac:dyDescent="0.2">
      <c r="A749" s="1451" t="s">
        <v>32</v>
      </c>
      <c r="B749" s="1452"/>
      <c r="C749" s="1452"/>
      <c r="D749" s="1452"/>
      <c r="E749" s="1452"/>
      <c r="F749" s="1452"/>
      <c r="G749" s="1452"/>
      <c r="H749" s="1452"/>
      <c r="I749" s="1452"/>
      <c r="J749" s="1452"/>
      <c r="K749" s="1452"/>
      <c r="L749" s="793"/>
    </row>
    <row r="750" spans="1:12" s="443" customFormat="1" x14ac:dyDescent="0.2">
      <c r="A750" s="1020" t="s">
        <v>1</v>
      </c>
      <c r="B750" s="1020" t="s">
        <v>144</v>
      </c>
      <c r="C750" s="346" t="s">
        <v>91</v>
      </c>
      <c r="D750" s="346" t="s">
        <v>19</v>
      </c>
      <c r="E750" s="346" t="s">
        <v>20</v>
      </c>
      <c r="F750" s="1453" t="s">
        <v>135</v>
      </c>
      <c r="G750" s="1454"/>
      <c r="H750" s="1455" t="s">
        <v>147</v>
      </c>
      <c r="I750" s="1455"/>
      <c r="J750" s="612" t="s">
        <v>8</v>
      </c>
      <c r="K750" s="1045" t="s">
        <v>880</v>
      </c>
      <c r="L750" s="1456"/>
    </row>
    <row r="751" spans="1:12" s="443" customFormat="1" ht="42" x14ac:dyDescent="0.2">
      <c r="A751" s="1021"/>
      <c r="B751" s="1021"/>
      <c r="C751" s="615" t="s">
        <v>92</v>
      </c>
      <c r="D751" s="469" t="s">
        <v>661</v>
      </c>
      <c r="E751" s="469"/>
      <c r="F751" s="616" t="s">
        <v>10</v>
      </c>
      <c r="G751" s="617" t="s">
        <v>860</v>
      </c>
      <c r="H751" s="1020" t="s">
        <v>12</v>
      </c>
      <c r="I751" s="618" t="s">
        <v>861</v>
      </c>
      <c r="J751" s="23"/>
      <c r="K751" s="619"/>
      <c r="L751" s="620"/>
    </row>
    <row r="752" spans="1:12" s="443" customFormat="1" x14ac:dyDescent="0.2">
      <c r="A752" s="1022"/>
      <c r="B752" s="1022"/>
      <c r="C752" s="526"/>
      <c r="D752" s="526"/>
      <c r="E752" s="339"/>
      <c r="F752" s="621"/>
      <c r="G752" s="339" t="s">
        <v>661</v>
      </c>
      <c r="H752" s="1022"/>
      <c r="I752" s="622" t="s">
        <v>661</v>
      </c>
      <c r="J752" s="526"/>
      <c r="K752" s="1047"/>
      <c r="L752" s="1457"/>
    </row>
    <row r="753" spans="1:12" ht="147" x14ac:dyDescent="0.2">
      <c r="A753" s="41">
        <v>1</v>
      </c>
      <c r="B753" s="524" t="s">
        <v>879</v>
      </c>
      <c r="C753" s="624">
        <v>25500</v>
      </c>
      <c r="D753" s="624">
        <v>27285</v>
      </c>
      <c r="E753" s="458" t="s">
        <v>32</v>
      </c>
      <c r="F753" s="41" t="s">
        <v>170</v>
      </c>
      <c r="G753" s="525">
        <v>27285</v>
      </c>
      <c r="H753" s="458" t="str">
        <f>+F753</f>
        <v>บริษัท เอ็น แอล พี วอเตอร์เวิร์คส์ จำกัด</v>
      </c>
      <c r="I753" s="525">
        <f>SUM(G753)</f>
        <v>27285</v>
      </c>
      <c r="J753" s="458" t="s">
        <v>100</v>
      </c>
      <c r="K753" s="92" t="s">
        <v>863</v>
      </c>
      <c r="L753" s="625">
        <v>244504</v>
      </c>
    </row>
    <row r="754" spans="1:12" ht="42" x14ac:dyDescent="0.2">
      <c r="A754" s="518">
        <v>2</v>
      </c>
      <c r="B754" s="520" t="s">
        <v>881</v>
      </c>
      <c r="C754" s="626">
        <v>52000</v>
      </c>
      <c r="D754" s="627">
        <v>47294</v>
      </c>
      <c r="E754" s="518" t="s">
        <v>32</v>
      </c>
      <c r="F754" s="518" t="s">
        <v>864</v>
      </c>
      <c r="G754" s="628">
        <v>41451.800000000003</v>
      </c>
      <c r="H754" s="518" t="str">
        <f>+F754</f>
        <v xml:space="preserve"> บริษัท เอสเคเอส แอดวานซ์ จำกัด</v>
      </c>
      <c r="I754" s="519">
        <f>SUM(G754)</f>
        <v>41451.800000000003</v>
      </c>
      <c r="J754" s="518" t="s">
        <v>100</v>
      </c>
      <c r="K754" s="518" t="s">
        <v>865</v>
      </c>
      <c r="L754" s="629">
        <v>244509</v>
      </c>
    </row>
    <row r="755" spans="1:12" x14ac:dyDescent="0.2">
      <c r="A755" s="630">
        <v>3</v>
      </c>
      <c r="B755" s="189" t="s">
        <v>866</v>
      </c>
      <c r="C755" s="631">
        <v>7169.1</v>
      </c>
      <c r="D755" s="527">
        <v>7670.94</v>
      </c>
      <c r="E755" s="630" t="s">
        <v>32</v>
      </c>
      <c r="F755" s="632" t="s">
        <v>178</v>
      </c>
      <c r="G755" s="517">
        <v>7670.94</v>
      </c>
      <c r="H755" s="630" t="str">
        <f>+F755</f>
        <v>บริษัท ออฟฟิศเมท (ไทย) จำกัด</v>
      </c>
      <c r="I755" s="517">
        <f>SUM(G755)</f>
        <v>7670.94</v>
      </c>
      <c r="J755" s="630" t="s">
        <v>100</v>
      </c>
      <c r="K755" s="630" t="s">
        <v>867</v>
      </c>
      <c r="L755" s="633">
        <v>244517</v>
      </c>
    </row>
    <row r="756" spans="1:12" x14ac:dyDescent="0.2">
      <c r="A756" s="634"/>
      <c r="B756" s="521" t="s">
        <v>868</v>
      </c>
      <c r="C756" s="635"/>
      <c r="D756" s="636"/>
      <c r="E756" s="634"/>
      <c r="F756" s="637"/>
      <c r="G756" s="594"/>
      <c r="H756" s="634"/>
      <c r="I756" s="594"/>
      <c r="J756" s="634"/>
      <c r="K756" s="634"/>
      <c r="L756" s="638"/>
    </row>
    <row r="757" spans="1:12" x14ac:dyDescent="0.2">
      <c r="A757" s="518">
        <v>4</v>
      </c>
      <c r="B757" s="520" t="s">
        <v>869</v>
      </c>
      <c r="C757" s="626">
        <v>11800</v>
      </c>
      <c r="D757" s="519">
        <f>SUM(G757)</f>
        <v>12626</v>
      </c>
      <c r="E757" s="518" t="s">
        <v>32</v>
      </c>
      <c r="F757" s="520" t="s">
        <v>870</v>
      </c>
      <c r="G757" s="519">
        <v>12626</v>
      </c>
      <c r="H757" s="518" t="str">
        <f>+F757</f>
        <v> บริษัท รีเฟล็ก ไซน์ จำกัด</v>
      </c>
      <c r="I757" s="519">
        <f>SUM(G757)</f>
        <v>12626</v>
      </c>
      <c r="J757" s="518" t="s">
        <v>100</v>
      </c>
      <c r="K757" s="520" t="s">
        <v>871</v>
      </c>
      <c r="L757" s="629">
        <v>244518</v>
      </c>
    </row>
    <row r="758" spans="1:12" ht="126" x14ac:dyDescent="0.2">
      <c r="A758" s="266">
        <v>5</v>
      </c>
      <c r="B758" s="522" t="s">
        <v>882</v>
      </c>
      <c r="C758" s="639">
        <v>64699.07</v>
      </c>
      <c r="D758" s="517">
        <v>69228</v>
      </c>
      <c r="E758" s="630" t="s">
        <v>32</v>
      </c>
      <c r="F758" s="640" t="s">
        <v>872</v>
      </c>
      <c r="G758" s="517">
        <v>67151</v>
      </c>
      <c r="H758" s="630" t="str">
        <f>+F758</f>
        <v>ห้างหุ้นส่วนจำกัด วอเตอร์เวอค</v>
      </c>
      <c r="I758" s="517">
        <f>SUM(G758)</f>
        <v>67151</v>
      </c>
      <c r="J758" s="630" t="s">
        <v>100</v>
      </c>
      <c r="K758" s="641" t="s">
        <v>873</v>
      </c>
      <c r="L758" s="642">
        <v>244518</v>
      </c>
    </row>
    <row r="759" spans="1:12" ht="42" x14ac:dyDescent="0.2">
      <c r="A759" s="266">
        <v>6</v>
      </c>
      <c r="B759" s="522" t="s">
        <v>885</v>
      </c>
      <c r="C759" s="631">
        <v>298104</v>
      </c>
      <c r="D759" s="517">
        <v>318971.28000000003</v>
      </c>
      <c r="E759" s="630" t="s">
        <v>32</v>
      </c>
      <c r="F759" s="643" t="s">
        <v>362</v>
      </c>
      <c r="G759" s="644">
        <v>318971.28000000003</v>
      </c>
      <c r="H759" s="630" t="str">
        <f>+F759</f>
        <v>บริษัท ทีเอ็นเอ็มซี จำกัด</v>
      </c>
      <c r="I759" s="517">
        <f>SUM(G759)</f>
        <v>318971.28000000003</v>
      </c>
      <c r="J759" s="630" t="s">
        <v>100</v>
      </c>
      <c r="K759" s="641" t="s">
        <v>874</v>
      </c>
      <c r="L759" s="642">
        <v>244529</v>
      </c>
    </row>
    <row r="760" spans="1:12" ht="189" x14ac:dyDescent="0.2">
      <c r="A760" s="41">
        <v>7</v>
      </c>
      <c r="B760" s="12" t="s">
        <v>883</v>
      </c>
      <c r="C760" s="624">
        <v>374306.54</v>
      </c>
      <c r="D760" s="645">
        <v>400508</v>
      </c>
      <c r="E760" s="458" t="s">
        <v>32</v>
      </c>
      <c r="F760" s="524" t="s">
        <v>875</v>
      </c>
      <c r="G760" s="646">
        <v>388493</v>
      </c>
      <c r="H760" s="458" t="str">
        <f>+F760</f>
        <v> บริษัท เบฟเวอร์ จำกัด</v>
      </c>
      <c r="I760" s="525">
        <f>SUM(G760)</f>
        <v>388493</v>
      </c>
      <c r="J760" s="458" t="s">
        <v>100</v>
      </c>
      <c r="K760" s="92" t="s">
        <v>876</v>
      </c>
      <c r="L760" s="625">
        <v>244529</v>
      </c>
    </row>
    <row r="761" spans="1:12" ht="126" x14ac:dyDescent="0.2">
      <c r="A761" s="266">
        <v>8</v>
      </c>
      <c r="B761" s="522" t="s">
        <v>884</v>
      </c>
      <c r="C761" s="631">
        <v>93457.94</v>
      </c>
      <c r="D761" s="647">
        <v>77576</v>
      </c>
      <c r="E761" s="630" t="s">
        <v>32</v>
      </c>
      <c r="F761" s="648" t="s">
        <v>872</v>
      </c>
      <c r="G761" s="649">
        <v>75248</v>
      </c>
      <c r="H761" s="630" t="str">
        <f>+F761</f>
        <v>ห้างหุ้นส่วนจำกัด วอเตอร์เวอค</v>
      </c>
      <c r="I761" s="517">
        <f>SUM(G761)</f>
        <v>75248</v>
      </c>
      <c r="J761" s="630" t="s">
        <v>100</v>
      </c>
      <c r="K761" s="641" t="s">
        <v>877</v>
      </c>
      <c r="L761" s="642">
        <v>244530</v>
      </c>
    </row>
    <row r="762" spans="1:12" ht="42" x14ac:dyDescent="0.2">
      <c r="A762" s="650"/>
      <c r="B762" s="651" t="s">
        <v>856</v>
      </c>
      <c r="C762" s="652"/>
      <c r="D762" s="652"/>
      <c r="E762" s="653"/>
      <c r="F762" s="650"/>
      <c r="G762" s="654"/>
      <c r="H762" s="650"/>
      <c r="I762" s="652"/>
      <c r="J762" s="650"/>
      <c r="K762" s="655"/>
      <c r="L762" s="656"/>
    </row>
    <row r="763" spans="1:12" x14ac:dyDescent="0.2">
      <c r="A763" s="650"/>
      <c r="B763" s="651"/>
      <c r="C763" s="652"/>
      <c r="D763" s="652"/>
      <c r="E763" s="653"/>
      <c r="F763" s="650"/>
      <c r="G763" s="654"/>
      <c r="H763" s="650"/>
      <c r="I763" s="652"/>
      <c r="J763" s="650"/>
      <c r="K763" s="655"/>
      <c r="L763" s="656"/>
    </row>
    <row r="764" spans="1:12" x14ac:dyDescent="0.2">
      <c r="A764" s="794"/>
      <c r="B764" s="795"/>
      <c r="C764" s="794"/>
      <c r="D764" s="794"/>
      <c r="E764" s="794"/>
      <c r="F764" s="795"/>
      <c r="G764" s="794"/>
      <c r="H764" s="795"/>
      <c r="I764" s="794"/>
      <c r="J764" s="794"/>
      <c r="K764" s="371"/>
      <c r="L764" s="796" t="s">
        <v>141</v>
      </c>
    </row>
    <row r="765" spans="1:12" x14ac:dyDescent="0.2">
      <c r="A765" s="1466" t="s">
        <v>886</v>
      </c>
      <c r="B765" s="1466"/>
      <c r="C765" s="1466"/>
      <c r="D765" s="1466"/>
      <c r="E765" s="1466"/>
      <c r="F765" s="1466"/>
      <c r="G765" s="1466"/>
      <c r="H765" s="1466"/>
      <c r="I765" s="1466"/>
      <c r="J765" s="1466"/>
      <c r="K765" s="1466"/>
      <c r="L765" s="797"/>
    </row>
    <row r="766" spans="1:12" x14ac:dyDescent="0.2">
      <c r="A766" s="1466" t="str">
        <f>A747</f>
        <v>สำนักงานประปาสาขาพระโขนง การประปานครหลวง</v>
      </c>
      <c r="B766" s="1466"/>
      <c r="C766" s="1466"/>
      <c r="D766" s="1466"/>
      <c r="E766" s="1466"/>
      <c r="F766" s="1466"/>
      <c r="G766" s="1466"/>
      <c r="H766" s="1466"/>
      <c r="I766" s="1466"/>
      <c r="J766" s="1466"/>
      <c r="K766" s="1271"/>
      <c r="L766" s="443"/>
    </row>
    <row r="767" spans="1:12" x14ac:dyDescent="0.2">
      <c r="A767" s="1467" t="s">
        <v>887</v>
      </c>
      <c r="B767" s="1467"/>
      <c r="C767" s="1467"/>
      <c r="D767" s="1467"/>
      <c r="E767" s="1467"/>
      <c r="F767" s="1467"/>
      <c r="G767" s="1467"/>
      <c r="H767" s="1467"/>
      <c r="I767" s="1467"/>
      <c r="J767" s="1467"/>
      <c r="K767" s="1357"/>
      <c r="L767" s="443"/>
    </row>
    <row r="768" spans="1:12" x14ac:dyDescent="0.2">
      <c r="A768" s="798"/>
      <c r="B768" s="795"/>
      <c r="C768" s="799"/>
      <c r="D768" s="799"/>
      <c r="E768" s="799"/>
      <c r="F768" s="795"/>
      <c r="G768" s="799"/>
      <c r="H768" s="795"/>
      <c r="I768" s="799"/>
      <c r="J768" s="799"/>
      <c r="K768" s="799"/>
      <c r="L768" s="797"/>
    </row>
    <row r="769" spans="1:12" x14ac:dyDescent="0.2">
      <c r="A769" s="1468" t="s">
        <v>888</v>
      </c>
      <c r="B769" s="1469"/>
      <c r="C769" s="1469"/>
      <c r="D769" s="1469"/>
      <c r="E769" s="1469"/>
      <c r="F769" s="1469"/>
      <c r="G769" s="1469"/>
      <c r="H769" s="1469"/>
      <c r="I769" s="1469"/>
      <c r="J769" s="1469"/>
      <c r="K769" s="1469"/>
      <c r="L769" s="800"/>
    </row>
    <row r="770" spans="1:12" x14ac:dyDescent="0.2">
      <c r="A770" s="798"/>
      <c r="B770" s="795"/>
      <c r="C770" s="799"/>
      <c r="D770" s="799"/>
      <c r="E770" s="799"/>
      <c r="F770" s="795"/>
      <c r="G770" s="799"/>
      <c r="H770" s="795"/>
      <c r="I770" s="799"/>
      <c r="J770" s="799"/>
      <c r="K770" s="799"/>
      <c r="L770" s="797"/>
    </row>
    <row r="771" spans="1:12" x14ac:dyDescent="0.2">
      <c r="A771" s="346"/>
      <c r="B771" s="548"/>
      <c r="C771" s="516"/>
      <c r="D771" s="801"/>
      <c r="E771" s="346"/>
      <c r="F771" s="1453" t="s">
        <v>135</v>
      </c>
      <c r="G771" s="1454"/>
      <c r="H771" s="1455" t="s">
        <v>147</v>
      </c>
      <c r="I771" s="1455"/>
      <c r="J771" s="612"/>
      <c r="K771" s="1045" t="s">
        <v>859</v>
      </c>
      <c r="L771" s="1456"/>
    </row>
    <row r="772" spans="1:12" x14ac:dyDescent="0.2">
      <c r="A772" s="469" t="s">
        <v>1</v>
      </c>
      <c r="B772" s="469" t="s">
        <v>144</v>
      </c>
      <c r="C772" s="469" t="s">
        <v>91</v>
      </c>
      <c r="D772" s="469" t="s">
        <v>19</v>
      </c>
      <c r="E772" s="469" t="s">
        <v>20</v>
      </c>
      <c r="F772" s="346"/>
      <c r="G772" s="618"/>
      <c r="H772" s="548"/>
      <c r="I772" s="618"/>
      <c r="J772" s="371"/>
      <c r="K772" s="802"/>
      <c r="L772" s="620"/>
    </row>
    <row r="773" spans="1:12" ht="42" x14ac:dyDescent="0.2">
      <c r="A773" s="469"/>
      <c r="B773" s="550"/>
      <c r="C773" s="615" t="s">
        <v>92</v>
      </c>
      <c r="D773" s="469" t="s">
        <v>661</v>
      </c>
      <c r="E773" s="469"/>
      <c r="F773" s="803" t="s">
        <v>10</v>
      </c>
      <c r="G773" s="617" t="s">
        <v>860</v>
      </c>
      <c r="H773" s="469" t="s">
        <v>12</v>
      </c>
      <c r="I773" s="618" t="s">
        <v>861</v>
      </c>
      <c r="J773" s="371" t="s">
        <v>8</v>
      </c>
      <c r="K773" s="1046" t="s">
        <v>539</v>
      </c>
      <c r="L773" s="1470"/>
    </row>
    <row r="774" spans="1:12" x14ac:dyDescent="0.2">
      <c r="A774" s="339"/>
      <c r="B774" s="340"/>
      <c r="C774" s="657" t="s">
        <v>862</v>
      </c>
      <c r="D774" s="339"/>
      <c r="E774" s="339"/>
      <c r="F774" s="340"/>
      <c r="G774" s="339" t="s">
        <v>661</v>
      </c>
      <c r="H774" s="340"/>
      <c r="I774" s="622" t="s">
        <v>661</v>
      </c>
      <c r="J774" s="806"/>
      <c r="K774" s="802"/>
      <c r="L774" s="620"/>
    </row>
    <row r="775" spans="1:12" ht="42" x14ac:dyDescent="0.2">
      <c r="A775" s="266">
        <v>1</v>
      </c>
      <c r="B775" s="4" t="s">
        <v>889</v>
      </c>
      <c r="C775" s="631">
        <v>28307383.18</v>
      </c>
      <c r="D775" s="517">
        <v>29787974</v>
      </c>
      <c r="E775" s="522" t="s">
        <v>95</v>
      </c>
      <c r="F775" s="807" t="s">
        <v>890</v>
      </c>
      <c r="G775" s="527">
        <v>29770000</v>
      </c>
      <c r="H775" s="658" t="s">
        <v>891</v>
      </c>
      <c r="I775" s="808">
        <v>28296712</v>
      </c>
      <c r="J775" s="630" t="s">
        <v>100</v>
      </c>
      <c r="K775" s="630" t="s">
        <v>892</v>
      </c>
      <c r="L775" s="642">
        <v>244512</v>
      </c>
    </row>
    <row r="776" spans="1:12" x14ac:dyDescent="0.2">
      <c r="A776" s="267"/>
      <c r="B776" s="4" t="s">
        <v>893</v>
      </c>
      <c r="C776" s="808"/>
      <c r="D776" s="808"/>
      <c r="E776" s="658"/>
      <c r="F776" s="658" t="s">
        <v>894</v>
      </c>
      <c r="G776" s="808">
        <v>28298000</v>
      </c>
      <c r="H776" s="658"/>
      <c r="I776" s="808"/>
      <c r="J776" s="267"/>
      <c r="K776" s="267"/>
      <c r="L776" s="659"/>
    </row>
    <row r="777" spans="1:12" x14ac:dyDescent="0.2">
      <c r="A777" s="267"/>
      <c r="B777" s="658" t="s">
        <v>895</v>
      </c>
      <c r="C777" s="808"/>
      <c r="D777" s="808"/>
      <c r="E777" s="658"/>
      <c r="F777" s="658"/>
      <c r="G777" s="808"/>
      <c r="H777" s="658"/>
      <c r="I777" s="808"/>
      <c r="J777" s="267"/>
      <c r="K777" s="267"/>
      <c r="L777" s="659"/>
    </row>
    <row r="778" spans="1:12" x14ac:dyDescent="0.2">
      <c r="A778" s="268"/>
      <c r="B778" s="528"/>
      <c r="C778" s="809"/>
      <c r="D778" s="809"/>
      <c r="E778" s="660"/>
      <c r="F778" s="660"/>
      <c r="G778" s="809"/>
      <c r="H778" s="660"/>
      <c r="I778" s="809"/>
      <c r="J778" s="268"/>
      <c r="K778" s="268"/>
      <c r="L778" s="661"/>
    </row>
    <row r="779" spans="1:12" ht="42" x14ac:dyDescent="0.2">
      <c r="A779" s="266">
        <v>2</v>
      </c>
      <c r="B779" s="4" t="s">
        <v>889</v>
      </c>
      <c r="C779" s="631">
        <v>28037383.18</v>
      </c>
      <c r="D779" s="517">
        <v>29149116</v>
      </c>
      <c r="E779" s="522" t="s">
        <v>95</v>
      </c>
      <c r="F779" s="807" t="s">
        <v>896</v>
      </c>
      <c r="G779" s="527">
        <v>29149000</v>
      </c>
      <c r="H779" s="658" t="s">
        <v>897</v>
      </c>
      <c r="I779" s="808">
        <v>25284651</v>
      </c>
      <c r="J779" s="630" t="s">
        <v>100</v>
      </c>
      <c r="K779" s="630" t="s">
        <v>898</v>
      </c>
      <c r="L779" s="642">
        <v>244522</v>
      </c>
    </row>
    <row r="780" spans="1:12" x14ac:dyDescent="0.2">
      <c r="A780" s="267"/>
      <c r="B780" s="4" t="s">
        <v>893</v>
      </c>
      <c r="C780" s="808"/>
      <c r="D780" s="808"/>
      <c r="E780" s="658"/>
      <c r="F780" s="658" t="s">
        <v>899</v>
      </c>
      <c r="G780" s="808">
        <v>27103100</v>
      </c>
      <c r="H780" s="658"/>
      <c r="I780" s="808"/>
      <c r="J780" s="267"/>
      <c r="K780" s="267"/>
      <c r="L780" s="659"/>
    </row>
    <row r="781" spans="1:12" x14ac:dyDescent="0.2">
      <c r="A781" s="267"/>
      <c r="B781" s="658" t="s">
        <v>895</v>
      </c>
      <c r="C781" s="808"/>
      <c r="D781" s="808"/>
      <c r="E781" s="658"/>
      <c r="F781" s="658" t="s">
        <v>641</v>
      </c>
      <c r="G781" s="808">
        <v>25285555</v>
      </c>
      <c r="H781" s="658"/>
      <c r="I781" s="808"/>
      <c r="J781" s="267"/>
      <c r="K781" s="267"/>
      <c r="L781" s="659"/>
    </row>
    <row r="782" spans="1:12" ht="42" x14ac:dyDescent="0.2">
      <c r="A782" s="268"/>
      <c r="B782" s="528"/>
      <c r="C782" s="809"/>
      <c r="D782" s="809"/>
      <c r="E782" s="660"/>
      <c r="F782" s="660" t="s">
        <v>455</v>
      </c>
      <c r="G782" s="809">
        <v>26050000</v>
      </c>
      <c r="H782" s="660"/>
      <c r="I782" s="809"/>
      <c r="J782" s="268"/>
      <c r="K782" s="268"/>
      <c r="L782" s="661"/>
    </row>
    <row r="783" spans="1:12" x14ac:dyDescent="0.2">
      <c r="A783" s="266">
        <v>3</v>
      </c>
      <c r="B783" s="4" t="s">
        <v>889</v>
      </c>
      <c r="C783" s="631">
        <v>28037388.18</v>
      </c>
      <c r="D783" s="517">
        <v>28714332</v>
      </c>
      <c r="E783" s="522" t="s">
        <v>95</v>
      </c>
      <c r="F783" s="807" t="s">
        <v>900</v>
      </c>
      <c r="G783" s="527">
        <v>27279000</v>
      </c>
      <c r="H783" s="658" t="s">
        <v>897</v>
      </c>
      <c r="I783" s="808">
        <v>23984883</v>
      </c>
      <c r="J783" s="630" t="s">
        <v>100</v>
      </c>
      <c r="K783" s="630" t="s">
        <v>901</v>
      </c>
      <c r="L783" s="642">
        <v>244522</v>
      </c>
    </row>
    <row r="784" spans="1:12" ht="42" x14ac:dyDescent="0.2">
      <c r="A784" s="267"/>
      <c r="B784" s="4" t="s">
        <v>893</v>
      </c>
      <c r="C784" s="808"/>
      <c r="D784" s="808"/>
      <c r="E784" s="658"/>
      <c r="F784" s="658" t="s">
        <v>890</v>
      </c>
      <c r="G784" s="808">
        <v>23999000</v>
      </c>
      <c r="H784" s="658"/>
      <c r="I784" s="808"/>
      <c r="J784" s="267"/>
      <c r="K784" s="267"/>
      <c r="L784" s="659"/>
    </row>
    <row r="785" spans="1:12" x14ac:dyDescent="0.2">
      <c r="A785" s="267"/>
      <c r="B785" s="658" t="s">
        <v>895</v>
      </c>
      <c r="C785" s="808"/>
      <c r="D785" s="808"/>
      <c r="E785" s="658"/>
      <c r="F785" s="658" t="s">
        <v>897</v>
      </c>
      <c r="G785" s="808">
        <v>23985555</v>
      </c>
      <c r="H785" s="658"/>
      <c r="I785" s="808"/>
      <c r="J785" s="267"/>
      <c r="K785" s="267"/>
      <c r="L785" s="659"/>
    </row>
    <row r="786" spans="1:12" x14ac:dyDescent="0.2">
      <c r="A786" s="268"/>
      <c r="B786" s="528"/>
      <c r="C786" s="809"/>
      <c r="D786" s="809"/>
      <c r="E786" s="660"/>
      <c r="F786" s="660"/>
      <c r="G786" s="809"/>
      <c r="H786" s="660"/>
      <c r="I786" s="809"/>
      <c r="J786" s="268"/>
      <c r="K786" s="268"/>
      <c r="L786" s="661"/>
    </row>
    <row r="787" spans="1:12" ht="84" x14ac:dyDescent="0.2">
      <c r="A787" s="267">
        <v>4</v>
      </c>
      <c r="B787" s="529" t="s">
        <v>902</v>
      </c>
      <c r="C787" s="808">
        <v>6100000</v>
      </c>
      <c r="D787" s="808">
        <v>6526423</v>
      </c>
      <c r="E787" s="522" t="s">
        <v>95</v>
      </c>
      <c r="F787" s="658" t="s">
        <v>903</v>
      </c>
      <c r="G787" s="808">
        <v>4370000</v>
      </c>
      <c r="H787" s="658" t="s">
        <v>903</v>
      </c>
      <c r="I787" s="808">
        <v>4369406</v>
      </c>
      <c r="J787" s="518" t="s">
        <v>100</v>
      </c>
      <c r="K787" s="523" t="s">
        <v>904</v>
      </c>
      <c r="L787" s="642">
        <v>244522</v>
      </c>
    </row>
    <row r="788" spans="1:12" x14ac:dyDescent="0.2">
      <c r="A788" s="267"/>
      <c r="B788" s="530" t="s">
        <v>905</v>
      </c>
      <c r="C788" s="808"/>
      <c r="D788" s="808"/>
      <c r="E788" s="658"/>
      <c r="F788" s="658" t="s">
        <v>906</v>
      </c>
      <c r="G788" s="808">
        <v>5100000</v>
      </c>
      <c r="H788" s="658"/>
      <c r="I788" s="808"/>
      <c r="J788" s="518"/>
      <c r="K788" s="267"/>
      <c r="L788" s="659"/>
    </row>
    <row r="789" spans="1:12" x14ac:dyDescent="0.2">
      <c r="A789" s="268"/>
      <c r="B789" s="528" t="s">
        <v>895</v>
      </c>
      <c r="C789" s="809"/>
      <c r="D789" s="809"/>
      <c r="E789" s="660"/>
      <c r="F789" s="660"/>
      <c r="G789" s="809"/>
      <c r="H789" s="660"/>
      <c r="I789" s="809"/>
      <c r="J789" s="268"/>
      <c r="K789" s="268"/>
      <c r="L789" s="661"/>
    </row>
    <row r="790" spans="1:12" x14ac:dyDescent="0.2">
      <c r="A790" s="1101" t="s">
        <v>907</v>
      </c>
      <c r="B790" s="1101"/>
      <c r="C790" s="1101"/>
      <c r="D790" s="1101"/>
      <c r="E790" s="1101"/>
      <c r="F790" s="1101"/>
      <c r="G790" s="1101"/>
      <c r="H790" s="1101"/>
      <c r="I790" s="1101"/>
      <c r="J790" s="1101"/>
      <c r="K790" s="1101"/>
    </row>
    <row r="791" spans="1:12" x14ac:dyDescent="0.2">
      <c r="A791" s="1101" t="s">
        <v>908</v>
      </c>
      <c r="B791" s="1101"/>
      <c r="C791" s="1101"/>
      <c r="D791" s="1101"/>
      <c r="E791" s="1101"/>
      <c r="F791" s="1101"/>
      <c r="G791" s="1101"/>
      <c r="H791" s="1101"/>
      <c r="I791" s="1101"/>
      <c r="J791" s="1101"/>
      <c r="K791" s="1101"/>
    </row>
    <row r="792" spans="1:12" x14ac:dyDescent="0.2">
      <c r="A792" s="1101" t="s">
        <v>909</v>
      </c>
      <c r="B792" s="1101"/>
      <c r="C792" s="1101"/>
      <c r="D792" s="1101"/>
      <c r="E792" s="1101"/>
      <c r="F792" s="1101"/>
      <c r="G792" s="1101"/>
      <c r="H792" s="1101"/>
      <c r="I792" s="1101"/>
      <c r="J792" s="1101"/>
      <c r="K792" s="1101"/>
    </row>
    <row r="793" spans="1:12" x14ac:dyDescent="0.2">
      <c r="A793" s="49"/>
      <c r="B793" s="48"/>
      <c r="C793" s="336"/>
      <c r="D793" s="336"/>
      <c r="E793" s="48"/>
      <c r="F793" s="49"/>
      <c r="G793" s="360"/>
      <c r="H793" s="49"/>
      <c r="I793" s="360"/>
      <c r="J793" s="360"/>
      <c r="K793" s="48"/>
    </row>
    <row r="794" spans="1:12" x14ac:dyDescent="0.2">
      <c r="A794" s="1102" t="s">
        <v>1</v>
      </c>
      <c r="B794" s="1102" t="s">
        <v>2</v>
      </c>
      <c r="C794" s="1171" t="s">
        <v>3</v>
      </c>
      <c r="D794" s="1171" t="s">
        <v>4</v>
      </c>
      <c r="E794" s="1102" t="s">
        <v>5</v>
      </c>
      <c r="F794" s="1102" t="s">
        <v>6</v>
      </c>
      <c r="G794" s="1102"/>
      <c r="H794" s="1102" t="s">
        <v>7</v>
      </c>
      <c r="I794" s="1102"/>
      <c r="J794" s="1102" t="s">
        <v>8</v>
      </c>
      <c r="K794" s="1102" t="s">
        <v>9</v>
      </c>
    </row>
    <row r="795" spans="1:12" ht="42" x14ac:dyDescent="0.2">
      <c r="A795" s="1102"/>
      <c r="B795" s="1102"/>
      <c r="C795" s="1171"/>
      <c r="D795" s="1171"/>
      <c r="E795" s="1102"/>
      <c r="F795" s="278" t="s">
        <v>10</v>
      </c>
      <c r="G795" s="278" t="s">
        <v>11</v>
      </c>
      <c r="H795" s="278" t="s">
        <v>12</v>
      </c>
      <c r="I795" s="278" t="s">
        <v>13</v>
      </c>
      <c r="J795" s="1102"/>
      <c r="K795" s="1102"/>
    </row>
    <row r="796" spans="1:12" x14ac:dyDescent="0.2">
      <c r="A796" s="1231" t="s">
        <v>910</v>
      </c>
      <c r="B796" s="1471"/>
      <c r="C796" s="1471"/>
      <c r="D796" s="1471"/>
      <c r="E796" s="1471"/>
      <c r="F796" s="1471"/>
      <c r="G796" s="1471"/>
      <c r="H796" s="1471"/>
      <c r="I796" s="1471"/>
      <c r="J796" s="1471"/>
      <c r="K796" s="1232"/>
    </row>
    <row r="797" spans="1:12" x14ac:dyDescent="0.2">
      <c r="A797" s="78" t="s">
        <v>128</v>
      </c>
      <c r="B797" s="78" t="s">
        <v>579</v>
      </c>
      <c r="C797" s="78" t="s">
        <v>128</v>
      </c>
      <c r="D797" s="78" t="s">
        <v>128</v>
      </c>
      <c r="E797" s="78" t="s">
        <v>128</v>
      </c>
      <c r="F797" s="78" t="s">
        <v>128</v>
      </c>
      <c r="G797" s="78" t="s">
        <v>128</v>
      </c>
      <c r="H797" s="78" t="s">
        <v>128</v>
      </c>
      <c r="I797" s="78" t="s">
        <v>128</v>
      </c>
      <c r="J797" s="78" t="s">
        <v>128</v>
      </c>
      <c r="K797" s="78" t="s">
        <v>128</v>
      </c>
    </row>
    <row r="798" spans="1:12" x14ac:dyDescent="0.2">
      <c r="A798" s="1231" t="s">
        <v>911</v>
      </c>
      <c r="B798" s="1471"/>
      <c r="C798" s="1471"/>
      <c r="D798" s="1471"/>
      <c r="E798" s="1471"/>
      <c r="F798" s="1471"/>
      <c r="G798" s="1471"/>
      <c r="H798" s="1471"/>
      <c r="I798" s="1471"/>
      <c r="J798" s="1471"/>
      <c r="K798" s="1232"/>
    </row>
    <row r="799" spans="1:12" x14ac:dyDescent="0.2">
      <c r="A799" s="78" t="s">
        <v>128</v>
      </c>
      <c r="B799" s="78" t="s">
        <v>579</v>
      </c>
      <c r="C799" s="78" t="s">
        <v>128</v>
      </c>
      <c r="D799" s="78" t="s">
        <v>128</v>
      </c>
      <c r="E799" s="78" t="s">
        <v>128</v>
      </c>
      <c r="F799" s="78" t="s">
        <v>128</v>
      </c>
      <c r="G799" s="78" t="s">
        <v>128</v>
      </c>
      <c r="H799" s="78" t="s">
        <v>128</v>
      </c>
      <c r="I799" s="78" t="s">
        <v>128</v>
      </c>
      <c r="J799" s="78" t="s">
        <v>128</v>
      </c>
      <c r="K799" s="78" t="s">
        <v>128</v>
      </c>
    </row>
    <row r="800" spans="1:12" x14ac:dyDescent="0.2">
      <c r="A800" s="1231" t="s">
        <v>912</v>
      </c>
      <c r="B800" s="1471"/>
      <c r="C800" s="1471"/>
      <c r="D800" s="1471"/>
      <c r="E800" s="1471"/>
      <c r="F800" s="1471"/>
      <c r="G800" s="1471"/>
      <c r="H800" s="1471"/>
      <c r="I800" s="1471"/>
      <c r="J800" s="1471"/>
      <c r="K800" s="1232"/>
    </row>
    <row r="801" spans="1:11" ht="77.25" customHeight="1" x14ac:dyDescent="0.2">
      <c r="A801" s="346">
        <v>2</v>
      </c>
      <c r="B801" s="169" t="s">
        <v>913</v>
      </c>
      <c r="C801" s="547">
        <v>2300</v>
      </c>
      <c r="D801" s="547" t="s">
        <v>128</v>
      </c>
      <c r="E801" s="346" t="s">
        <v>491</v>
      </c>
      <c r="F801" s="548" t="s">
        <v>914</v>
      </c>
      <c r="G801" s="547">
        <v>650</v>
      </c>
      <c r="H801" s="548" t="s">
        <v>914</v>
      </c>
      <c r="I801" s="547">
        <v>650</v>
      </c>
      <c r="J801" s="169" t="s">
        <v>915</v>
      </c>
      <c r="K801" s="169" t="s">
        <v>916</v>
      </c>
    </row>
    <row r="802" spans="1:11" ht="63" x14ac:dyDescent="0.2">
      <c r="A802" s="170"/>
      <c r="B802" s="170" t="s">
        <v>917</v>
      </c>
      <c r="C802" s="536"/>
      <c r="D802" s="549"/>
      <c r="E802" s="170"/>
      <c r="F802" s="550" t="s">
        <v>918</v>
      </c>
      <c r="G802" s="536"/>
      <c r="H802" s="550" t="s">
        <v>918</v>
      </c>
      <c r="I802" s="536"/>
      <c r="J802" s="170" t="s">
        <v>919</v>
      </c>
      <c r="K802" s="170" t="s">
        <v>158</v>
      </c>
    </row>
    <row r="803" spans="1:11" ht="84" x14ac:dyDescent="0.2">
      <c r="A803" s="170"/>
      <c r="B803" s="170" t="s">
        <v>920</v>
      </c>
      <c r="C803" s="536"/>
      <c r="D803" s="549"/>
      <c r="E803" s="170"/>
      <c r="F803" s="550" t="s">
        <v>921</v>
      </c>
      <c r="G803" s="536"/>
      <c r="H803" s="550" t="s">
        <v>921</v>
      </c>
      <c r="I803" s="536"/>
      <c r="J803" s="170" t="s">
        <v>922</v>
      </c>
      <c r="K803" s="170"/>
    </row>
    <row r="804" spans="1:11" ht="105" x14ac:dyDescent="0.2">
      <c r="A804" s="170"/>
      <c r="B804" s="170" t="s">
        <v>923</v>
      </c>
      <c r="C804" s="536"/>
      <c r="D804" s="549"/>
      <c r="E804" s="170"/>
      <c r="F804" s="550" t="s">
        <v>924</v>
      </c>
      <c r="G804" s="536">
        <v>1650</v>
      </c>
      <c r="H804" s="550" t="s">
        <v>924</v>
      </c>
      <c r="I804" s="536">
        <v>1650</v>
      </c>
      <c r="J804" s="170" t="s">
        <v>925</v>
      </c>
      <c r="K804" s="170"/>
    </row>
    <row r="805" spans="1:11" x14ac:dyDescent="0.2">
      <c r="A805" s="170"/>
      <c r="B805" s="170"/>
      <c r="C805" s="536"/>
      <c r="D805" s="549"/>
      <c r="E805" s="170"/>
      <c r="F805" s="550" t="s">
        <v>926</v>
      </c>
      <c r="G805" s="536"/>
      <c r="H805" s="550" t="s">
        <v>926</v>
      </c>
      <c r="I805" s="536"/>
      <c r="J805" s="170"/>
      <c r="K805" s="170"/>
    </row>
    <row r="806" spans="1:11" x14ac:dyDescent="0.2">
      <c r="A806" s="170"/>
      <c r="B806" s="170"/>
      <c r="C806" s="536"/>
      <c r="D806" s="549"/>
      <c r="E806" s="170"/>
      <c r="F806" s="550"/>
      <c r="G806" s="536"/>
      <c r="H806" s="550"/>
      <c r="I806" s="536"/>
      <c r="J806" s="551"/>
      <c r="K806" s="170"/>
    </row>
    <row r="807" spans="1:11" x14ac:dyDescent="0.2">
      <c r="A807" s="552"/>
      <c r="B807" s="552"/>
      <c r="C807" s="541"/>
      <c r="D807" s="553"/>
      <c r="E807" s="552"/>
      <c r="F807" s="339"/>
      <c r="G807" s="541"/>
      <c r="H807" s="552"/>
      <c r="I807" s="541"/>
      <c r="J807" s="552"/>
      <c r="K807" s="552"/>
    </row>
    <row r="808" spans="1:11" ht="84" x14ac:dyDescent="0.2">
      <c r="A808" s="346">
        <v>1</v>
      </c>
      <c r="B808" s="169" t="s">
        <v>913</v>
      </c>
      <c r="C808" s="531">
        <v>3764.91</v>
      </c>
      <c r="D808" s="532" t="s">
        <v>128</v>
      </c>
      <c r="E808" s="346" t="s">
        <v>491</v>
      </c>
      <c r="F808" s="330" t="s">
        <v>927</v>
      </c>
      <c r="G808" s="531">
        <v>1799</v>
      </c>
      <c r="H808" s="330" t="s">
        <v>927</v>
      </c>
      <c r="I808" s="531">
        <v>1799</v>
      </c>
      <c r="J808" s="169" t="s">
        <v>928</v>
      </c>
      <c r="K808" s="533" t="s">
        <v>929</v>
      </c>
    </row>
    <row r="809" spans="1:11" ht="63" x14ac:dyDescent="0.2">
      <c r="A809" s="469"/>
      <c r="B809" s="170" t="s">
        <v>930</v>
      </c>
      <c r="C809" s="534"/>
      <c r="D809" s="535"/>
      <c r="E809" s="536"/>
      <c r="F809" s="4" t="s">
        <v>931</v>
      </c>
      <c r="G809" s="534"/>
      <c r="H809" s="4" t="s">
        <v>931</v>
      </c>
      <c r="I809" s="534"/>
      <c r="J809" s="537" t="s">
        <v>919</v>
      </c>
      <c r="K809" s="538" t="s">
        <v>932</v>
      </c>
    </row>
    <row r="810" spans="1:11" ht="105" x14ac:dyDescent="0.2">
      <c r="A810" s="469"/>
      <c r="B810" s="170" t="s">
        <v>933</v>
      </c>
      <c r="C810" s="534"/>
      <c r="D810" s="535"/>
      <c r="E810" s="536"/>
      <c r="F810" s="4" t="s">
        <v>921</v>
      </c>
      <c r="G810" s="534"/>
      <c r="H810" s="4" t="s">
        <v>921</v>
      </c>
      <c r="I810" s="534"/>
      <c r="J810" s="539" t="s">
        <v>934</v>
      </c>
      <c r="K810" s="538"/>
    </row>
    <row r="811" spans="1:11" ht="84" x14ac:dyDescent="0.2">
      <c r="A811" s="469"/>
      <c r="B811" s="554" t="s">
        <v>935</v>
      </c>
      <c r="C811" s="534"/>
      <c r="D811" s="535"/>
      <c r="E811" s="536"/>
      <c r="F811" s="338" t="s">
        <v>936</v>
      </c>
      <c r="G811" s="534">
        <v>1965</v>
      </c>
      <c r="H811" s="338" t="s">
        <v>936</v>
      </c>
      <c r="I811" s="534">
        <v>1965</v>
      </c>
      <c r="J811" s="4" t="s">
        <v>937</v>
      </c>
      <c r="K811" s="538"/>
    </row>
    <row r="812" spans="1:11" ht="84" x14ac:dyDescent="0.2">
      <c r="A812" s="469"/>
      <c r="B812" s="554" t="s">
        <v>938</v>
      </c>
      <c r="C812" s="534"/>
      <c r="D812" s="535"/>
      <c r="E812" s="536"/>
      <c r="F812" s="338" t="s">
        <v>939</v>
      </c>
      <c r="G812" s="534"/>
      <c r="H812" s="338" t="s">
        <v>939</v>
      </c>
      <c r="I812" s="534"/>
      <c r="J812" s="539" t="s">
        <v>940</v>
      </c>
      <c r="K812" s="538"/>
    </row>
    <row r="813" spans="1:11" ht="42" x14ac:dyDescent="0.2">
      <c r="A813" s="469"/>
      <c r="B813" s="554"/>
      <c r="C813" s="534"/>
      <c r="D813" s="535"/>
      <c r="E813" s="536"/>
      <c r="F813" s="4" t="s">
        <v>921</v>
      </c>
      <c r="G813" s="534"/>
      <c r="H813" s="4" t="s">
        <v>921</v>
      </c>
      <c r="I813" s="534"/>
      <c r="J813" s="539" t="s">
        <v>941</v>
      </c>
      <c r="K813" s="538"/>
    </row>
    <row r="814" spans="1:11" ht="84" x14ac:dyDescent="0.2">
      <c r="A814" s="339"/>
      <c r="B814" s="555"/>
      <c r="C814" s="540"/>
      <c r="D814" s="335"/>
      <c r="E814" s="541"/>
      <c r="F814" s="341"/>
      <c r="G814" s="540"/>
      <c r="H814" s="341"/>
      <c r="I814" s="540"/>
      <c r="J814" s="342" t="s">
        <v>942</v>
      </c>
      <c r="K814" s="343"/>
    </row>
    <row r="815" spans="1:11" ht="84" x14ac:dyDescent="0.2">
      <c r="A815" s="346">
        <v>3</v>
      </c>
      <c r="B815" s="548" t="s">
        <v>943</v>
      </c>
      <c r="C815" s="556">
        <v>4018.69</v>
      </c>
      <c r="D815" s="547" t="s">
        <v>128</v>
      </c>
      <c r="E815" s="346" t="s">
        <v>491</v>
      </c>
      <c r="F815" s="548" t="s">
        <v>944</v>
      </c>
      <c r="G815" s="556">
        <v>4018.69</v>
      </c>
      <c r="H815" s="548" t="s">
        <v>944</v>
      </c>
      <c r="I815" s="556">
        <v>11704</v>
      </c>
      <c r="J815" s="169" t="s">
        <v>928</v>
      </c>
      <c r="K815" s="169" t="s">
        <v>945</v>
      </c>
    </row>
    <row r="816" spans="1:11" ht="84" x14ac:dyDescent="0.2">
      <c r="A816" s="339"/>
      <c r="B816" s="552" t="s">
        <v>946</v>
      </c>
      <c r="C816" s="553"/>
      <c r="D816" s="541"/>
      <c r="E816" s="552"/>
      <c r="F816" s="339"/>
      <c r="G816" s="552"/>
      <c r="H816" s="552"/>
      <c r="I816" s="552"/>
      <c r="J816" s="537" t="s">
        <v>919</v>
      </c>
      <c r="K816" s="552" t="s">
        <v>947</v>
      </c>
    </row>
    <row r="817" spans="1:11" ht="84" x14ac:dyDescent="0.2">
      <c r="A817" s="346">
        <v>4</v>
      </c>
      <c r="B817" s="548" t="s">
        <v>948</v>
      </c>
      <c r="C817" s="556">
        <v>11400</v>
      </c>
      <c r="D817" s="547" t="s">
        <v>128</v>
      </c>
      <c r="E817" s="346" t="s">
        <v>491</v>
      </c>
      <c r="F817" s="523" t="s">
        <v>949</v>
      </c>
      <c r="G817" s="556">
        <v>11400</v>
      </c>
      <c r="H817" s="523" t="s">
        <v>949</v>
      </c>
      <c r="I817" s="557">
        <v>11400</v>
      </c>
      <c r="J817" s="169" t="s">
        <v>928</v>
      </c>
      <c r="K817" s="169" t="s">
        <v>950</v>
      </c>
    </row>
    <row r="818" spans="1:11" ht="63" x14ac:dyDescent="0.2">
      <c r="A818" s="469"/>
      <c r="B818" s="170" t="s">
        <v>951</v>
      </c>
      <c r="C818" s="549"/>
      <c r="D818" s="536"/>
      <c r="E818" s="170"/>
      <c r="F818" s="469"/>
      <c r="G818" s="170"/>
      <c r="H818" s="170"/>
      <c r="I818" s="170"/>
      <c r="J818" s="537" t="s">
        <v>919</v>
      </c>
      <c r="K818" s="170" t="s">
        <v>952</v>
      </c>
    </row>
    <row r="819" spans="1:11" ht="84" x14ac:dyDescent="0.2">
      <c r="A819" s="346">
        <v>5</v>
      </c>
      <c r="B819" s="548" t="s">
        <v>948</v>
      </c>
      <c r="C819" s="556">
        <v>31500</v>
      </c>
      <c r="D819" s="547" t="s">
        <v>128</v>
      </c>
      <c r="E819" s="346" t="s">
        <v>491</v>
      </c>
      <c r="F819" s="523" t="s">
        <v>953</v>
      </c>
      <c r="G819" s="556">
        <v>31500</v>
      </c>
      <c r="H819" s="523" t="s">
        <v>953</v>
      </c>
      <c r="I819" s="556">
        <v>31500</v>
      </c>
      <c r="J819" s="169" t="s">
        <v>928</v>
      </c>
      <c r="K819" s="169" t="s">
        <v>954</v>
      </c>
    </row>
    <row r="820" spans="1:11" ht="63" x14ac:dyDescent="0.2">
      <c r="A820" s="469"/>
      <c r="B820" s="170" t="s">
        <v>955</v>
      </c>
      <c r="C820" s="549"/>
      <c r="D820" s="536"/>
      <c r="E820" s="170"/>
      <c r="F820" s="550" t="s">
        <v>956</v>
      </c>
      <c r="G820" s="170"/>
      <c r="H820" s="550" t="s">
        <v>956</v>
      </c>
      <c r="I820" s="170"/>
      <c r="J820" s="537" t="s">
        <v>919</v>
      </c>
      <c r="K820" s="170" t="s">
        <v>952</v>
      </c>
    </row>
    <row r="821" spans="1:11" ht="84" x14ac:dyDescent="0.2">
      <c r="A821" s="346">
        <v>6</v>
      </c>
      <c r="B821" s="548" t="s">
        <v>957</v>
      </c>
      <c r="C821" s="556">
        <v>98551.4</v>
      </c>
      <c r="D821" s="547" t="s">
        <v>128</v>
      </c>
      <c r="E821" s="346" t="s">
        <v>491</v>
      </c>
      <c r="F821" s="523" t="s">
        <v>958</v>
      </c>
      <c r="G821" s="556">
        <v>98551.4</v>
      </c>
      <c r="H821" s="523" t="s">
        <v>958</v>
      </c>
      <c r="I821" s="556">
        <v>98551.4</v>
      </c>
      <c r="J821" s="169" t="s">
        <v>928</v>
      </c>
      <c r="K821" s="169" t="s">
        <v>959</v>
      </c>
    </row>
    <row r="822" spans="1:11" ht="63" x14ac:dyDescent="0.2">
      <c r="A822" s="469"/>
      <c r="B822" s="170" t="s">
        <v>960</v>
      </c>
      <c r="C822" s="549"/>
      <c r="D822" s="536"/>
      <c r="E822" s="170"/>
      <c r="F822" s="550"/>
      <c r="G822" s="170"/>
      <c r="H822" s="170"/>
      <c r="I822" s="170"/>
      <c r="J822" s="537" t="s">
        <v>919</v>
      </c>
      <c r="K822" s="170" t="s">
        <v>952</v>
      </c>
    </row>
    <row r="823" spans="1:11" x14ac:dyDescent="0.2">
      <c r="A823" s="469"/>
      <c r="B823" s="4" t="s">
        <v>961</v>
      </c>
      <c r="C823" s="549"/>
      <c r="D823" s="536"/>
      <c r="E823" s="170"/>
      <c r="F823" s="550"/>
      <c r="G823" s="170"/>
      <c r="H823" s="170"/>
      <c r="I823" s="170"/>
      <c r="J823" s="537"/>
      <c r="K823" s="170"/>
    </row>
    <row r="824" spans="1:11" x14ac:dyDescent="0.2">
      <c r="A824" s="469"/>
      <c r="B824" s="4" t="s">
        <v>962</v>
      </c>
      <c r="C824" s="549"/>
      <c r="D824" s="536"/>
      <c r="E824" s="170"/>
      <c r="F824" s="550"/>
      <c r="G824" s="170"/>
      <c r="H824" s="170"/>
      <c r="I824" s="170"/>
      <c r="J824" s="537"/>
      <c r="K824" s="170"/>
    </row>
    <row r="825" spans="1:11" x14ac:dyDescent="0.2">
      <c r="A825" s="469"/>
      <c r="B825" s="4" t="s">
        <v>963</v>
      </c>
      <c r="C825" s="549"/>
      <c r="D825" s="536"/>
      <c r="E825" s="170"/>
      <c r="F825" s="550"/>
      <c r="G825" s="170"/>
      <c r="H825" s="170"/>
      <c r="I825" s="170"/>
      <c r="J825" s="537"/>
      <c r="K825" s="170"/>
    </row>
    <row r="826" spans="1:11" x14ac:dyDescent="0.2">
      <c r="A826" s="469"/>
      <c r="B826" s="4" t="s">
        <v>964</v>
      </c>
      <c r="C826" s="549"/>
      <c r="D826" s="536"/>
      <c r="E826" s="170"/>
      <c r="F826" s="550"/>
      <c r="G826" s="170"/>
      <c r="H826" s="170"/>
      <c r="I826" s="170"/>
      <c r="J826" s="537"/>
      <c r="K826" s="170"/>
    </row>
    <row r="827" spans="1:11" x14ac:dyDescent="0.2">
      <c r="A827" s="469"/>
      <c r="B827" s="4" t="s">
        <v>965</v>
      </c>
      <c r="C827" s="549"/>
      <c r="D827" s="536"/>
      <c r="E827" s="170"/>
      <c r="F827" s="550"/>
      <c r="G827" s="170"/>
      <c r="H827" s="170"/>
      <c r="I827" s="170"/>
      <c r="J827" s="537"/>
      <c r="K827" s="170"/>
    </row>
    <row r="828" spans="1:11" x14ac:dyDescent="0.2">
      <c r="A828" s="469"/>
      <c r="B828" s="4" t="s">
        <v>966</v>
      </c>
      <c r="C828" s="549"/>
      <c r="D828" s="536"/>
      <c r="E828" s="170"/>
      <c r="F828" s="550"/>
      <c r="G828" s="170"/>
      <c r="H828" s="170"/>
      <c r="I828" s="170"/>
      <c r="J828" s="537"/>
      <c r="K828" s="170"/>
    </row>
    <row r="829" spans="1:11" x14ac:dyDescent="0.2">
      <c r="A829" s="469"/>
      <c r="B829" s="4" t="s">
        <v>967</v>
      </c>
      <c r="C829" s="549"/>
      <c r="D829" s="536"/>
      <c r="E829" s="170"/>
      <c r="F829" s="550"/>
      <c r="G829" s="170"/>
      <c r="H829" s="170"/>
      <c r="I829" s="170"/>
      <c r="J829" s="537"/>
      <c r="K829" s="170"/>
    </row>
    <row r="830" spans="1:11" x14ac:dyDescent="0.2">
      <c r="A830" s="469"/>
      <c r="B830" s="4" t="s">
        <v>968</v>
      </c>
      <c r="C830" s="549"/>
      <c r="D830" s="536"/>
      <c r="E830" s="170"/>
      <c r="F830" s="550"/>
      <c r="G830" s="170"/>
      <c r="H830" s="170"/>
      <c r="I830" s="170"/>
      <c r="J830" s="537"/>
      <c r="K830" s="170"/>
    </row>
    <row r="831" spans="1:11" x14ac:dyDescent="0.2">
      <c r="A831" s="469"/>
      <c r="B831" s="4" t="s">
        <v>969</v>
      </c>
      <c r="C831" s="549"/>
      <c r="D831" s="536"/>
      <c r="E831" s="170"/>
      <c r="F831" s="550"/>
      <c r="G831" s="170"/>
      <c r="H831" s="170"/>
      <c r="I831" s="170"/>
      <c r="J831" s="537"/>
      <c r="K831" s="170"/>
    </row>
    <row r="832" spans="1:11" x14ac:dyDescent="0.2">
      <c r="A832" s="469"/>
      <c r="B832" s="4" t="s">
        <v>970</v>
      </c>
      <c r="C832" s="549"/>
      <c r="D832" s="536"/>
      <c r="E832" s="170"/>
      <c r="F832" s="550"/>
      <c r="G832" s="170"/>
      <c r="H832" s="170"/>
      <c r="I832" s="170"/>
      <c r="J832" s="537"/>
      <c r="K832" s="170"/>
    </row>
    <row r="833" spans="1:11" x14ac:dyDescent="0.2">
      <c r="A833" s="469"/>
      <c r="B833" s="4" t="s">
        <v>971</v>
      </c>
      <c r="C833" s="549"/>
      <c r="D833" s="536"/>
      <c r="E833" s="170"/>
      <c r="F833" s="550"/>
      <c r="G833" s="170"/>
      <c r="H833" s="170"/>
      <c r="I833" s="170"/>
      <c r="J833" s="537"/>
      <c r="K833" s="170"/>
    </row>
    <row r="834" spans="1:11" x14ac:dyDescent="0.2">
      <c r="A834" s="469"/>
      <c r="B834" s="4" t="s">
        <v>972</v>
      </c>
      <c r="C834" s="549"/>
      <c r="D834" s="536"/>
      <c r="E834" s="170"/>
      <c r="F834" s="550"/>
      <c r="G834" s="170"/>
      <c r="H834" s="170"/>
      <c r="I834" s="170"/>
      <c r="J834" s="537"/>
      <c r="K834" s="170"/>
    </row>
    <row r="835" spans="1:11" ht="42" x14ac:dyDescent="0.2">
      <c r="A835" s="469"/>
      <c r="B835" s="4" t="s">
        <v>973</v>
      </c>
      <c r="C835" s="549"/>
      <c r="D835" s="536"/>
      <c r="E835" s="170"/>
      <c r="F835" s="550"/>
      <c r="G835" s="170"/>
      <c r="H835" s="170"/>
      <c r="I835" s="170"/>
      <c r="J835" s="537"/>
      <c r="K835" s="170"/>
    </row>
    <row r="836" spans="1:11" ht="42" x14ac:dyDescent="0.2">
      <c r="A836" s="469"/>
      <c r="B836" s="4" t="s">
        <v>974</v>
      </c>
      <c r="C836" s="549"/>
      <c r="D836" s="536"/>
      <c r="E836" s="170"/>
      <c r="F836" s="550"/>
      <c r="G836" s="170"/>
      <c r="H836" s="170"/>
      <c r="I836" s="170"/>
      <c r="J836" s="537"/>
      <c r="K836" s="170"/>
    </row>
    <row r="837" spans="1:11" ht="42" x14ac:dyDescent="0.2">
      <c r="A837" s="469"/>
      <c r="B837" s="4" t="s">
        <v>975</v>
      </c>
      <c r="C837" s="549"/>
      <c r="D837" s="536"/>
      <c r="E837" s="170"/>
      <c r="F837" s="550"/>
      <c r="G837" s="170"/>
      <c r="H837" s="170"/>
      <c r="I837" s="170"/>
      <c r="J837" s="537"/>
      <c r="K837" s="170"/>
    </row>
    <row r="838" spans="1:11" ht="42" x14ac:dyDescent="0.2">
      <c r="A838" s="469"/>
      <c r="B838" s="4" t="s">
        <v>976</v>
      </c>
      <c r="C838" s="549"/>
      <c r="D838" s="536"/>
      <c r="E838" s="170"/>
      <c r="F838" s="550"/>
      <c r="G838" s="170"/>
      <c r="H838" s="170"/>
      <c r="I838" s="170"/>
      <c r="J838" s="537"/>
      <c r="K838" s="170"/>
    </row>
    <row r="839" spans="1:11" ht="42" x14ac:dyDescent="0.2">
      <c r="A839" s="469"/>
      <c r="B839" s="4" t="s">
        <v>977</v>
      </c>
      <c r="C839" s="549"/>
      <c r="D839" s="536"/>
      <c r="E839" s="170"/>
      <c r="F839" s="550"/>
      <c r="G839" s="170"/>
      <c r="H839" s="170"/>
      <c r="I839" s="170"/>
      <c r="J839" s="537"/>
      <c r="K839" s="170"/>
    </row>
    <row r="840" spans="1:11" ht="42" x14ac:dyDescent="0.2">
      <c r="A840" s="469"/>
      <c r="B840" s="4" t="s">
        <v>978</v>
      </c>
      <c r="C840" s="549"/>
      <c r="D840" s="536"/>
      <c r="E840" s="170"/>
      <c r="F840" s="550"/>
      <c r="G840" s="170"/>
      <c r="H840" s="170"/>
      <c r="I840" s="170"/>
      <c r="J840" s="537"/>
      <c r="K840" s="170"/>
    </row>
    <row r="841" spans="1:11" ht="42" x14ac:dyDescent="0.2">
      <c r="A841" s="469"/>
      <c r="B841" s="4" t="s">
        <v>979</v>
      </c>
      <c r="C841" s="549"/>
      <c r="D841" s="536"/>
      <c r="E841" s="170"/>
      <c r="F841" s="550"/>
      <c r="G841" s="170"/>
      <c r="H841" s="170"/>
      <c r="I841" s="170"/>
      <c r="J841" s="537"/>
      <c r="K841" s="170"/>
    </row>
    <row r="842" spans="1:11" ht="42" x14ac:dyDescent="0.2">
      <c r="A842" s="469"/>
      <c r="B842" s="4" t="s">
        <v>980</v>
      </c>
      <c r="C842" s="549"/>
      <c r="D842" s="536"/>
      <c r="E842" s="170"/>
      <c r="F842" s="550"/>
      <c r="G842" s="170"/>
      <c r="H842" s="170"/>
      <c r="I842" s="170"/>
      <c r="J842" s="537"/>
      <c r="K842" s="170"/>
    </row>
    <row r="843" spans="1:11" ht="42" x14ac:dyDescent="0.2">
      <c r="A843" s="469"/>
      <c r="B843" s="4" t="s">
        <v>981</v>
      </c>
      <c r="C843" s="549"/>
      <c r="D843" s="536"/>
      <c r="E843" s="170"/>
      <c r="F843" s="550"/>
      <c r="G843" s="170"/>
      <c r="H843" s="170"/>
      <c r="I843" s="170"/>
      <c r="J843" s="537"/>
      <c r="K843" s="170"/>
    </row>
    <row r="844" spans="1:11" ht="42" x14ac:dyDescent="0.2">
      <c r="A844" s="469"/>
      <c r="B844" s="4" t="s">
        <v>982</v>
      </c>
      <c r="C844" s="549"/>
      <c r="D844" s="536"/>
      <c r="E844" s="170"/>
      <c r="F844" s="550"/>
      <c r="G844" s="170"/>
      <c r="H844" s="170"/>
      <c r="I844" s="170"/>
      <c r="J844" s="537"/>
      <c r="K844" s="170"/>
    </row>
    <row r="845" spans="1:11" ht="42" x14ac:dyDescent="0.2">
      <c r="A845" s="469"/>
      <c r="B845" s="4" t="s">
        <v>983</v>
      </c>
      <c r="C845" s="549"/>
      <c r="D845" s="536"/>
      <c r="E845" s="170"/>
      <c r="F845" s="550"/>
      <c r="G845" s="170"/>
      <c r="H845" s="170"/>
      <c r="I845" s="170"/>
      <c r="J845" s="537"/>
      <c r="K845" s="170"/>
    </row>
    <row r="846" spans="1:11" x14ac:dyDescent="0.2">
      <c r="A846" s="469"/>
      <c r="B846" s="4" t="s">
        <v>984</v>
      </c>
      <c r="C846" s="549"/>
      <c r="D846" s="536"/>
      <c r="E846" s="170"/>
      <c r="F846" s="550"/>
      <c r="G846" s="170"/>
      <c r="H846" s="170"/>
      <c r="I846" s="170"/>
      <c r="J846" s="537"/>
      <c r="K846" s="170"/>
    </row>
    <row r="847" spans="1:11" x14ac:dyDescent="0.2">
      <c r="A847" s="469"/>
      <c r="B847" s="4" t="s">
        <v>985</v>
      </c>
      <c r="C847" s="549"/>
      <c r="D847" s="536"/>
      <c r="E847" s="170"/>
      <c r="F847" s="550"/>
      <c r="G847" s="170"/>
      <c r="H847" s="170"/>
      <c r="I847" s="170"/>
      <c r="J847" s="537"/>
      <c r="K847" s="170"/>
    </row>
    <row r="848" spans="1:11" x14ac:dyDescent="0.2">
      <c r="A848" s="469"/>
      <c r="B848" s="4" t="s">
        <v>986</v>
      </c>
      <c r="C848" s="549"/>
      <c r="D848" s="536"/>
      <c r="E848" s="170"/>
      <c r="F848" s="550"/>
      <c r="G848" s="170"/>
      <c r="H848" s="170"/>
      <c r="I848" s="170"/>
      <c r="J848" s="537"/>
      <c r="K848" s="170"/>
    </row>
    <row r="849" spans="1:11" x14ac:dyDescent="0.2">
      <c r="A849" s="469"/>
      <c r="B849" s="4" t="s">
        <v>987</v>
      </c>
      <c r="C849" s="549"/>
      <c r="D849" s="536"/>
      <c r="E849" s="170"/>
      <c r="F849" s="550"/>
      <c r="G849" s="170"/>
      <c r="H849" s="170"/>
      <c r="I849" s="170"/>
      <c r="J849" s="537"/>
      <c r="K849" s="170"/>
    </row>
    <row r="850" spans="1:11" x14ac:dyDescent="0.2">
      <c r="A850" s="469"/>
      <c r="B850" s="4" t="s">
        <v>988</v>
      </c>
      <c r="C850" s="549"/>
      <c r="D850" s="536"/>
      <c r="E850" s="170"/>
      <c r="F850" s="469"/>
      <c r="G850" s="170"/>
      <c r="H850" s="170"/>
      <c r="I850" s="170"/>
      <c r="J850" s="170"/>
      <c r="K850" s="170"/>
    </row>
    <row r="851" spans="1:11" x14ac:dyDescent="0.2">
      <c r="A851" s="469"/>
      <c r="B851" s="4" t="s">
        <v>989</v>
      </c>
      <c r="C851" s="549"/>
      <c r="D851" s="536"/>
      <c r="E851" s="469"/>
      <c r="F851" s="550"/>
      <c r="G851" s="549"/>
      <c r="H851" s="550"/>
      <c r="I851" s="549"/>
      <c r="J851" s="170"/>
      <c r="K851" s="170"/>
    </row>
    <row r="852" spans="1:11" x14ac:dyDescent="0.2">
      <c r="A852" s="469"/>
      <c r="B852" s="4" t="s">
        <v>990</v>
      </c>
      <c r="C852" s="549"/>
      <c r="D852" s="536"/>
      <c r="E852" s="170"/>
      <c r="F852" s="469"/>
      <c r="G852" s="170"/>
      <c r="H852" s="170"/>
      <c r="I852" s="170"/>
      <c r="J852" s="537"/>
      <c r="K852" s="170"/>
    </row>
    <row r="853" spans="1:11" ht="42" x14ac:dyDescent="0.2">
      <c r="A853" s="469"/>
      <c r="B853" s="4" t="s">
        <v>991</v>
      </c>
      <c r="C853" s="549"/>
      <c r="D853" s="536"/>
      <c r="E853" s="170"/>
      <c r="F853" s="469"/>
      <c r="G853" s="170"/>
      <c r="H853" s="170"/>
      <c r="I853" s="170"/>
      <c r="J853" s="170"/>
      <c r="K853" s="170"/>
    </row>
    <row r="854" spans="1:11" ht="42" x14ac:dyDescent="0.2">
      <c r="A854" s="469"/>
      <c r="B854" s="551" t="s">
        <v>992</v>
      </c>
      <c r="C854" s="549"/>
      <c r="D854" s="536"/>
      <c r="E854" s="469"/>
      <c r="F854" s="170"/>
      <c r="G854" s="549"/>
      <c r="H854" s="170"/>
      <c r="I854" s="549"/>
      <c r="J854" s="170"/>
      <c r="K854" s="170"/>
    </row>
    <row r="855" spans="1:11" ht="42" x14ac:dyDescent="0.2">
      <c r="A855" s="469"/>
      <c r="B855" s="551" t="s">
        <v>993</v>
      </c>
      <c r="C855" s="549"/>
      <c r="D855" s="536"/>
      <c r="E855" s="170"/>
      <c r="F855" s="550"/>
      <c r="G855" s="170"/>
      <c r="H855" s="170"/>
      <c r="I855" s="170"/>
      <c r="J855" s="537"/>
      <c r="K855" s="170"/>
    </row>
    <row r="856" spans="1:11" ht="42" x14ac:dyDescent="0.2">
      <c r="A856" s="469"/>
      <c r="B856" s="551" t="s">
        <v>994</v>
      </c>
      <c r="C856" s="549"/>
      <c r="D856" s="536"/>
      <c r="E856" s="170"/>
      <c r="F856" s="469"/>
      <c r="G856" s="170"/>
      <c r="H856" s="170"/>
      <c r="I856" s="170"/>
      <c r="J856" s="170"/>
      <c r="K856" s="170"/>
    </row>
    <row r="857" spans="1:11" ht="42" x14ac:dyDescent="0.2">
      <c r="A857" s="469"/>
      <c r="B857" s="551" t="s">
        <v>995</v>
      </c>
      <c r="C857" s="549"/>
      <c r="D857" s="536"/>
      <c r="E857" s="469"/>
      <c r="F857" s="550"/>
      <c r="G857" s="549"/>
      <c r="H857" s="550"/>
      <c r="I857" s="549"/>
      <c r="J857" s="170"/>
      <c r="K857" s="170"/>
    </row>
    <row r="858" spans="1:11" x14ac:dyDescent="0.2">
      <c r="A858" s="469"/>
      <c r="B858" s="551" t="s">
        <v>996</v>
      </c>
      <c r="C858" s="549"/>
      <c r="D858" s="536"/>
      <c r="E858" s="170"/>
      <c r="F858" s="550"/>
      <c r="G858" s="170"/>
      <c r="H858" s="550"/>
      <c r="I858" s="170"/>
      <c r="J858" s="537"/>
      <c r="K858" s="170"/>
    </row>
    <row r="859" spans="1:11" x14ac:dyDescent="0.2">
      <c r="A859" s="469"/>
      <c r="B859" s="551" t="s">
        <v>997</v>
      </c>
      <c r="C859" s="549"/>
      <c r="D859" s="536"/>
      <c r="E859" s="170"/>
      <c r="F859" s="469"/>
      <c r="G859" s="170"/>
      <c r="H859" s="170"/>
      <c r="I859" s="170"/>
      <c r="J859" s="170"/>
      <c r="K859" s="170"/>
    </row>
    <row r="860" spans="1:11" x14ac:dyDescent="0.2">
      <c r="A860" s="170"/>
      <c r="B860" s="551" t="s">
        <v>998</v>
      </c>
      <c r="C860" s="549"/>
      <c r="D860" s="549"/>
      <c r="E860" s="170"/>
      <c r="F860" s="469"/>
      <c r="G860" s="170"/>
      <c r="H860" s="170"/>
      <c r="I860" s="170"/>
      <c r="J860" s="170"/>
      <c r="K860" s="170"/>
    </row>
    <row r="861" spans="1:11" x14ac:dyDescent="0.2">
      <c r="A861" s="170"/>
      <c r="B861" s="551" t="s">
        <v>999</v>
      </c>
      <c r="C861" s="549"/>
      <c r="D861" s="549"/>
      <c r="E861" s="170"/>
      <c r="F861" s="469"/>
      <c r="G861" s="170"/>
      <c r="H861" s="170"/>
      <c r="I861" s="170"/>
      <c r="J861" s="170"/>
      <c r="K861" s="170"/>
    </row>
    <row r="862" spans="1:11" x14ac:dyDescent="0.2">
      <c r="A862" s="170"/>
      <c r="B862" s="551" t="s">
        <v>1000</v>
      </c>
      <c r="C862" s="549"/>
      <c r="D862" s="549"/>
      <c r="E862" s="170"/>
      <c r="F862" s="469"/>
      <c r="G862" s="170"/>
      <c r="H862" s="170"/>
      <c r="I862" s="170"/>
      <c r="J862" s="170"/>
      <c r="K862" s="170"/>
    </row>
    <row r="863" spans="1:11" x14ac:dyDescent="0.2">
      <c r="A863" s="170"/>
      <c r="B863" s="551" t="s">
        <v>1001</v>
      </c>
      <c r="C863" s="549"/>
      <c r="D863" s="549"/>
      <c r="E863" s="170"/>
      <c r="F863" s="469"/>
      <c r="G863" s="170"/>
      <c r="H863" s="170"/>
      <c r="I863" s="170"/>
      <c r="J863" s="170"/>
      <c r="K863" s="170"/>
    </row>
    <row r="864" spans="1:11" x14ac:dyDescent="0.2">
      <c r="A864" s="170"/>
      <c r="B864" s="551" t="s">
        <v>1002</v>
      </c>
      <c r="C864" s="549"/>
      <c r="D864" s="549"/>
      <c r="E864" s="170"/>
      <c r="F864" s="469"/>
      <c r="G864" s="170"/>
      <c r="H864" s="170"/>
      <c r="I864" s="170"/>
      <c r="J864" s="170"/>
      <c r="K864" s="170"/>
    </row>
    <row r="865" spans="1:11" x14ac:dyDescent="0.2">
      <c r="A865" s="170"/>
      <c r="B865" s="551" t="s">
        <v>1003</v>
      </c>
      <c r="C865" s="549"/>
      <c r="D865" s="549"/>
      <c r="E865" s="170"/>
      <c r="F865" s="469"/>
      <c r="G865" s="170"/>
      <c r="H865" s="170"/>
      <c r="I865" s="170"/>
      <c r="J865" s="170"/>
      <c r="K865" s="170"/>
    </row>
    <row r="866" spans="1:11" x14ac:dyDescent="0.2">
      <c r="A866" s="170"/>
      <c r="B866" s="551" t="s">
        <v>1004</v>
      </c>
      <c r="C866" s="549"/>
      <c r="D866" s="549"/>
      <c r="E866" s="170"/>
      <c r="F866" s="469"/>
      <c r="G866" s="170"/>
      <c r="H866" s="170"/>
      <c r="I866" s="170"/>
      <c r="J866" s="170"/>
      <c r="K866" s="170"/>
    </row>
    <row r="867" spans="1:11" x14ac:dyDescent="0.2">
      <c r="A867" s="170"/>
      <c r="B867" s="551" t="s">
        <v>1005</v>
      </c>
      <c r="C867" s="549"/>
      <c r="D867" s="549"/>
      <c r="E867" s="170"/>
      <c r="F867" s="469"/>
      <c r="G867" s="170"/>
      <c r="H867" s="170"/>
      <c r="I867" s="170"/>
      <c r="J867" s="170"/>
      <c r="K867" s="170"/>
    </row>
    <row r="868" spans="1:11" x14ac:dyDescent="0.2">
      <c r="A868" s="170"/>
      <c r="B868" s="551" t="s">
        <v>1006</v>
      </c>
      <c r="C868" s="549"/>
      <c r="D868" s="549"/>
      <c r="E868" s="170"/>
      <c r="F868" s="469"/>
      <c r="G868" s="170"/>
      <c r="H868" s="170"/>
      <c r="I868" s="170"/>
      <c r="J868" s="170"/>
      <c r="K868" s="170"/>
    </row>
    <row r="869" spans="1:11" x14ac:dyDescent="0.2">
      <c r="A869" s="170"/>
      <c r="B869" s="551" t="s">
        <v>1007</v>
      </c>
      <c r="C869" s="549"/>
      <c r="D869" s="549"/>
      <c r="E869" s="170"/>
      <c r="F869" s="469"/>
      <c r="G869" s="170"/>
      <c r="H869" s="170"/>
      <c r="I869" s="170"/>
      <c r="J869" s="170"/>
      <c r="K869" s="170"/>
    </row>
    <row r="870" spans="1:11" x14ac:dyDescent="0.2">
      <c r="A870" s="552"/>
      <c r="B870" s="558" t="s">
        <v>1008</v>
      </c>
      <c r="C870" s="553"/>
      <c r="D870" s="553"/>
      <c r="E870" s="552"/>
      <c r="F870" s="339"/>
      <c r="G870" s="552"/>
      <c r="H870" s="552"/>
      <c r="I870" s="552"/>
      <c r="J870" s="552"/>
      <c r="K870" s="552"/>
    </row>
    <row r="871" spans="1:11" x14ac:dyDescent="0.2">
      <c r="A871" s="1231" t="s">
        <v>1009</v>
      </c>
      <c r="B871" s="1471"/>
      <c r="C871" s="1471"/>
      <c r="D871" s="1471"/>
      <c r="E871" s="1471"/>
      <c r="F871" s="1471"/>
      <c r="G871" s="1471"/>
      <c r="H871" s="1471"/>
      <c r="I871" s="1471"/>
      <c r="J871" s="1471"/>
      <c r="K871" s="1232"/>
    </row>
    <row r="872" spans="1:11" ht="40.5" x14ac:dyDescent="0.2">
      <c r="A872" s="559">
        <v>1</v>
      </c>
      <c r="B872" s="560" t="s">
        <v>1010</v>
      </c>
      <c r="C872" s="561">
        <v>1125</v>
      </c>
      <c r="D872" s="562" t="s">
        <v>128</v>
      </c>
      <c r="E872" s="563" t="s">
        <v>22</v>
      </c>
      <c r="F872" s="546" t="s">
        <v>1011</v>
      </c>
      <c r="G872" s="561">
        <v>1125</v>
      </c>
      <c r="H872" s="546" t="s">
        <v>1011</v>
      </c>
      <c r="I872" s="561">
        <v>1125</v>
      </c>
      <c r="J872" s="564" t="s">
        <v>1012</v>
      </c>
      <c r="K872" s="565" t="s">
        <v>128</v>
      </c>
    </row>
    <row r="873" spans="1:11" ht="40.5" x14ac:dyDescent="0.2">
      <c r="A873" s="560"/>
      <c r="B873" s="560" t="s">
        <v>1013</v>
      </c>
      <c r="C873" s="562"/>
      <c r="D873" s="562"/>
      <c r="E873" s="565"/>
      <c r="F873" s="566" t="s">
        <v>1014</v>
      </c>
      <c r="G873" s="565"/>
      <c r="H873" s="566" t="s">
        <v>1014</v>
      </c>
      <c r="I873" s="565"/>
      <c r="J873" s="560" t="s">
        <v>1015</v>
      </c>
      <c r="K873" s="565"/>
    </row>
    <row r="874" spans="1:11" ht="40.5" x14ac:dyDescent="0.2">
      <c r="A874" s="560"/>
      <c r="B874" s="560" t="s">
        <v>1016</v>
      </c>
      <c r="C874" s="562"/>
      <c r="D874" s="562"/>
      <c r="E874" s="565"/>
      <c r="F874" s="567" t="s">
        <v>1017</v>
      </c>
      <c r="G874" s="565"/>
      <c r="H874" s="567" t="s">
        <v>1017</v>
      </c>
      <c r="I874" s="565"/>
      <c r="J874" s="560"/>
      <c r="K874" s="565"/>
    </row>
    <row r="875" spans="1:11" x14ac:dyDescent="0.2">
      <c r="A875" s="560"/>
      <c r="B875" s="560" t="s">
        <v>491</v>
      </c>
      <c r="C875" s="562"/>
      <c r="D875" s="562"/>
      <c r="E875" s="565"/>
      <c r="F875" s="566" t="s">
        <v>1018</v>
      </c>
      <c r="G875" s="565"/>
      <c r="H875" s="566" t="s">
        <v>1018</v>
      </c>
      <c r="I875" s="565"/>
      <c r="J875" s="568"/>
      <c r="K875" s="565"/>
    </row>
    <row r="876" spans="1:11" ht="60.75" x14ac:dyDescent="0.2">
      <c r="A876" s="560"/>
      <c r="B876" s="560" t="s">
        <v>1019</v>
      </c>
      <c r="C876" s="562"/>
      <c r="D876" s="562"/>
      <c r="E876" s="565"/>
      <c r="F876" s="565"/>
      <c r="G876" s="565"/>
      <c r="H876" s="565"/>
      <c r="I876" s="565"/>
      <c r="J876" s="560"/>
      <c r="K876" s="565"/>
    </row>
    <row r="877" spans="1:11" ht="60.75" x14ac:dyDescent="0.2">
      <c r="A877" s="560"/>
      <c r="B877" s="560" t="s">
        <v>1020</v>
      </c>
      <c r="C877" s="562"/>
      <c r="D877" s="562"/>
      <c r="E877" s="565"/>
      <c r="F877" s="565"/>
      <c r="G877" s="565"/>
      <c r="H877" s="565"/>
      <c r="I877" s="565"/>
      <c r="J877" s="560"/>
      <c r="K877" s="565"/>
    </row>
    <row r="878" spans="1:11" ht="40.5" x14ac:dyDescent="0.2">
      <c r="A878" s="560"/>
      <c r="B878" s="560" t="s">
        <v>1021</v>
      </c>
      <c r="C878" s="562"/>
      <c r="D878" s="562"/>
      <c r="E878" s="565"/>
      <c r="F878" s="565"/>
      <c r="G878" s="565"/>
      <c r="H878" s="565"/>
      <c r="I878" s="565"/>
      <c r="J878" s="560"/>
      <c r="K878" s="565"/>
    </row>
    <row r="879" spans="1:11" ht="40.5" x14ac:dyDescent="0.2">
      <c r="A879" s="560"/>
      <c r="B879" s="560" t="s">
        <v>1022</v>
      </c>
      <c r="C879" s="562"/>
      <c r="D879" s="562"/>
      <c r="E879" s="565"/>
      <c r="F879" s="565"/>
      <c r="G879" s="565"/>
      <c r="H879" s="565"/>
      <c r="I879" s="565"/>
      <c r="J879" s="565"/>
      <c r="K879" s="565"/>
    </row>
    <row r="880" spans="1:11" x14ac:dyDescent="0.2">
      <c r="A880" s="560"/>
      <c r="B880" s="560" t="s">
        <v>1023</v>
      </c>
      <c r="C880" s="562"/>
      <c r="D880" s="562"/>
      <c r="E880" s="565"/>
      <c r="F880" s="565"/>
      <c r="G880" s="565"/>
      <c r="H880" s="565"/>
      <c r="I880" s="565"/>
      <c r="J880" s="565"/>
      <c r="K880" s="565"/>
    </row>
    <row r="881" spans="1:11" ht="40.5" x14ac:dyDescent="0.2">
      <c r="A881" s="559">
        <v>2</v>
      </c>
      <c r="B881" s="560" t="s">
        <v>1024</v>
      </c>
      <c r="C881" s="561">
        <v>1929</v>
      </c>
      <c r="D881" s="562" t="s">
        <v>128</v>
      </c>
      <c r="E881" s="563" t="s">
        <v>22</v>
      </c>
      <c r="F881" s="566" t="s">
        <v>1025</v>
      </c>
      <c r="G881" s="561">
        <v>1929</v>
      </c>
      <c r="H881" s="566" t="s">
        <v>1025</v>
      </c>
      <c r="I881" s="561">
        <v>1929</v>
      </c>
      <c r="J881" s="564" t="s">
        <v>1012</v>
      </c>
      <c r="K881" s="565" t="s">
        <v>128</v>
      </c>
    </row>
    <row r="882" spans="1:11" ht="40.5" x14ac:dyDescent="0.2">
      <c r="A882" s="560"/>
      <c r="B882" s="560" t="s">
        <v>1026</v>
      </c>
      <c r="C882" s="562"/>
      <c r="D882" s="562"/>
      <c r="E882" s="565"/>
      <c r="F882" s="566" t="s">
        <v>1027</v>
      </c>
      <c r="G882" s="565"/>
      <c r="H882" s="566" t="s">
        <v>1027</v>
      </c>
      <c r="I882" s="565"/>
      <c r="J882" s="560" t="s">
        <v>1015</v>
      </c>
      <c r="K882" s="565"/>
    </row>
    <row r="883" spans="1:11" x14ac:dyDescent="0.2">
      <c r="A883" s="560"/>
      <c r="B883" s="560" t="s">
        <v>1028</v>
      </c>
      <c r="C883" s="562"/>
      <c r="D883" s="562"/>
      <c r="E883" s="565"/>
      <c r="F883" s="567" t="s">
        <v>1029</v>
      </c>
      <c r="G883" s="565"/>
      <c r="H883" s="567" t="s">
        <v>1029</v>
      </c>
      <c r="I883" s="565"/>
      <c r="J883" s="560"/>
      <c r="K883" s="565"/>
    </row>
    <row r="884" spans="1:11" x14ac:dyDescent="0.2">
      <c r="A884" s="560"/>
      <c r="B884" s="560" t="s">
        <v>1030</v>
      </c>
      <c r="C884" s="562"/>
      <c r="D884" s="562"/>
      <c r="E884" s="565"/>
      <c r="F884" s="566" t="s">
        <v>1031</v>
      </c>
      <c r="G884" s="565"/>
      <c r="H884" s="566" t="s">
        <v>1031</v>
      </c>
      <c r="I884" s="565"/>
      <c r="J884" s="568"/>
      <c r="K884" s="565"/>
    </row>
    <row r="885" spans="1:11" x14ac:dyDescent="0.2">
      <c r="A885" s="560"/>
      <c r="B885" s="560" t="s">
        <v>1032</v>
      </c>
      <c r="C885" s="562"/>
      <c r="D885" s="562"/>
      <c r="E885" s="565"/>
      <c r="F885" s="565"/>
      <c r="G885" s="565"/>
      <c r="H885" s="565"/>
      <c r="I885" s="565"/>
      <c r="J885" s="560"/>
      <c r="K885" s="565"/>
    </row>
    <row r="886" spans="1:11" x14ac:dyDescent="0.2">
      <c r="A886" s="560"/>
      <c r="B886" s="560" t="s">
        <v>1033</v>
      </c>
      <c r="C886" s="562"/>
      <c r="D886" s="562"/>
      <c r="E886" s="565"/>
      <c r="F886" s="565"/>
      <c r="G886" s="565"/>
      <c r="H886" s="565"/>
      <c r="I886" s="565"/>
      <c r="J886" s="565"/>
      <c r="K886" s="565"/>
    </row>
    <row r="887" spans="1:11" x14ac:dyDescent="0.2">
      <c r="A887" s="560"/>
      <c r="B887" s="560" t="s">
        <v>1034</v>
      </c>
      <c r="C887" s="562"/>
      <c r="D887" s="562"/>
      <c r="E887" s="565"/>
      <c r="F887" s="565"/>
      <c r="G887" s="565"/>
      <c r="H887" s="565"/>
      <c r="I887" s="565"/>
      <c r="J887" s="565"/>
      <c r="K887" s="565"/>
    </row>
    <row r="888" spans="1:11" x14ac:dyDescent="0.2">
      <c r="A888" s="560"/>
      <c r="B888" s="560" t="s">
        <v>1035</v>
      </c>
      <c r="C888" s="562"/>
      <c r="D888" s="562"/>
      <c r="E888" s="565"/>
      <c r="F888" s="565"/>
      <c r="G888" s="565"/>
      <c r="H888" s="565"/>
      <c r="I888" s="565"/>
      <c r="J888" s="565"/>
      <c r="K888" s="565"/>
    </row>
    <row r="889" spans="1:11" x14ac:dyDescent="0.2">
      <c r="A889" s="546"/>
      <c r="B889" s="546" t="s">
        <v>1036</v>
      </c>
      <c r="C889" s="542"/>
      <c r="D889" s="542"/>
      <c r="E889" s="543"/>
      <c r="F889" s="544"/>
      <c r="G889" s="542"/>
      <c r="H889" s="544"/>
      <c r="I889" s="542"/>
      <c r="J889" s="543"/>
      <c r="K889" s="545"/>
    </row>
    <row r="890" spans="1:11" ht="40.5" x14ac:dyDescent="0.2">
      <c r="A890" s="559">
        <v>3</v>
      </c>
      <c r="B890" s="560" t="s">
        <v>1037</v>
      </c>
      <c r="C890" s="561">
        <v>1326.8</v>
      </c>
      <c r="D890" s="562" t="s">
        <v>128</v>
      </c>
      <c r="E890" s="563" t="s">
        <v>22</v>
      </c>
      <c r="F890" s="566" t="s">
        <v>1038</v>
      </c>
      <c r="G890" s="561">
        <v>1326.8</v>
      </c>
      <c r="H890" s="566" t="s">
        <v>1038</v>
      </c>
      <c r="I890" s="561">
        <v>1326.8</v>
      </c>
      <c r="J890" s="564" t="s">
        <v>1039</v>
      </c>
      <c r="K890" s="565" t="s">
        <v>128</v>
      </c>
    </row>
    <row r="891" spans="1:11" x14ac:dyDescent="0.2">
      <c r="A891" s="560"/>
      <c r="B891" s="560" t="s">
        <v>1040</v>
      </c>
      <c r="C891" s="562"/>
      <c r="D891" s="562"/>
      <c r="E891" s="565"/>
      <c r="F891" s="566" t="s">
        <v>1041</v>
      </c>
      <c r="G891" s="565"/>
      <c r="H891" s="566" t="s">
        <v>1041</v>
      </c>
      <c r="I891" s="565"/>
      <c r="J891" s="560"/>
      <c r="K891" s="565"/>
    </row>
    <row r="892" spans="1:11" x14ac:dyDescent="0.2">
      <c r="A892" s="560"/>
      <c r="B892" s="560" t="s">
        <v>1028</v>
      </c>
      <c r="C892" s="562"/>
      <c r="D892" s="562"/>
      <c r="E892" s="565"/>
      <c r="F892" s="567" t="s">
        <v>1042</v>
      </c>
      <c r="G892" s="565"/>
      <c r="H892" s="567" t="s">
        <v>1042</v>
      </c>
      <c r="I892" s="565"/>
      <c r="J892" s="560"/>
      <c r="K892" s="565"/>
    </row>
    <row r="893" spans="1:11" x14ac:dyDescent="0.2">
      <c r="A893" s="560"/>
      <c r="B893" s="560" t="s">
        <v>1030</v>
      </c>
      <c r="C893" s="562"/>
      <c r="D893" s="562"/>
      <c r="E893" s="565"/>
      <c r="F893" s="566" t="s">
        <v>1043</v>
      </c>
      <c r="G893" s="565"/>
      <c r="H893" s="566" t="s">
        <v>1043</v>
      </c>
      <c r="I893" s="565"/>
      <c r="J893" s="568"/>
      <c r="K893" s="565"/>
    </row>
    <row r="894" spans="1:11" x14ac:dyDescent="0.2">
      <c r="A894" s="560"/>
      <c r="B894" s="560" t="s">
        <v>1044</v>
      </c>
      <c r="C894" s="562"/>
      <c r="D894" s="562"/>
      <c r="E894" s="565"/>
      <c r="F894" s="565"/>
      <c r="G894" s="565"/>
      <c r="H894" s="565"/>
      <c r="I894" s="565"/>
      <c r="J894" s="560"/>
      <c r="K894" s="565"/>
    </row>
    <row r="895" spans="1:11" ht="40.5" x14ac:dyDescent="0.2">
      <c r="A895" s="560"/>
      <c r="B895" s="560" t="s">
        <v>1045</v>
      </c>
      <c r="C895" s="562"/>
      <c r="D895" s="562"/>
      <c r="E895" s="565"/>
      <c r="F895" s="565"/>
      <c r="G895" s="565"/>
      <c r="H895" s="565"/>
      <c r="I895" s="565"/>
      <c r="J895" s="565"/>
      <c r="K895" s="565"/>
    </row>
    <row r="896" spans="1:11" x14ac:dyDescent="0.2">
      <c r="A896" s="560"/>
      <c r="B896" s="560" t="s">
        <v>1023</v>
      </c>
      <c r="C896" s="562"/>
      <c r="D896" s="562"/>
      <c r="E896" s="565"/>
      <c r="F896" s="565"/>
      <c r="G896" s="565"/>
      <c r="H896" s="565"/>
      <c r="I896" s="565"/>
      <c r="J896" s="565"/>
      <c r="K896" s="565"/>
    </row>
    <row r="897" spans="1:11" x14ac:dyDescent="0.2">
      <c r="A897" s="810"/>
      <c r="B897" s="811"/>
      <c r="C897" s="810"/>
      <c r="D897" s="810"/>
      <c r="E897" s="812"/>
      <c r="F897" s="810"/>
      <c r="G897" s="813"/>
      <c r="H897" s="814"/>
      <c r="I897" s="813"/>
      <c r="J897" s="813"/>
      <c r="K897" s="815" t="s">
        <v>0</v>
      </c>
    </row>
    <row r="898" spans="1:11" s="569" customFormat="1" x14ac:dyDescent="0.2">
      <c r="A898" s="1472" t="s">
        <v>48</v>
      </c>
      <c r="B898" s="1472"/>
      <c r="C898" s="1472"/>
      <c r="D898" s="1472"/>
      <c r="E898" s="1472"/>
      <c r="F898" s="1472"/>
      <c r="G898" s="1472"/>
      <c r="H898" s="1472"/>
      <c r="I898" s="1472"/>
      <c r="J898" s="1472"/>
      <c r="K898" s="1472"/>
    </row>
    <row r="899" spans="1:11" s="569" customFormat="1" x14ac:dyDescent="0.2">
      <c r="A899" s="1472" t="s">
        <v>1064</v>
      </c>
      <c r="B899" s="1472"/>
      <c r="C899" s="1472"/>
      <c r="D899" s="1472"/>
      <c r="E899" s="1472"/>
      <c r="F899" s="1472"/>
      <c r="G899" s="1472"/>
      <c r="H899" s="1472"/>
      <c r="I899" s="1472"/>
      <c r="J899" s="1472"/>
      <c r="K899" s="1472"/>
    </row>
    <row r="900" spans="1:11" s="569" customFormat="1" x14ac:dyDescent="0.2">
      <c r="A900" s="1472" t="s">
        <v>794</v>
      </c>
      <c r="B900" s="1472"/>
      <c r="C900" s="1472"/>
      <c r="D900" s="1472"/>
      <c r="E900" s="1472"/>
      <c r="F900" s="1472"/>
      <c r="G900" s="1472"/>
      <c r="H900" s="1472"/>
      <c r="I900" s="1472"/>
      <c r="J900" s="1472"/>
      <c r="K900" s="1472"/>
    </row>
    <row r="901" spans="1:11" s="569" customFormat="1" x14ac:dyDescent="0.2">
      <c r="A901" s="1473" t="s">
        <v>32</v>
      </c>
      <c r="B901" s="1472"/>
      <c r="C901" s="1472"/>
      <c r="D901" s="1472"/>
      <c r="E901" s="1472"/>
      <c r="F901" s="1472"/>
      <c r="G901" s="1472"/>
      <c r="H901" s="1472"/>
      <c r="I901" s="1472"/>
      <c r="J901" s="1472"/>
      <c r="K901" s="1472"/>
    </row>
    <row r="902" spans="1:11" s="569" customFormat="1" x14ac:dyDescent="0.2">
      <c r="A902" s="816"/>
      <c r="B902" s="817"/>
      <c r="C902" s="816"/>
      <c r="D902" s="816"/>
      <c r="E902" s="818"/>
      <c r="F902" s="816"/>
      <c r="G902" s="819"/>
      <c r="H902" s="820"/>
      <c r="I902" s="821"/>
      <c r="J902" s="819"/>
      <c r="K902" s="817"/>
    </row>
    <row r="903" spans="1:11" s="569" customFormat="1" x14ac:dyDescent="0.2">
      <c r="A903" s="1474" t="s">
        <v>1</v>
      </c>
      <c r="B903" s="1474" t="s">
        <v>2</v>
      </c>
      <c r="C903" s="1475" t="s">
        <v>1046</v>
      </c>
      <c r="D903" s="1474" t="s">
        <v>1047</v>
      </c>
      <c r="E903" s="1474" t="s">
        <v>5</v>
      </c>
      <c r="F903" s="1474" t="s">
        <v>6</v>
      </c>
      <c r="G903" s="1474"/>
      <c r="H903" s="1477" t="s">
        <v>7</v>
      </c>
      <c r="I903" s="1477"/>
      <c r="J903" s="1474" t="s">
        <v>8</v>
      </c>
      <c r="K903" s="1475" t="s">
        <v>1048</v>
      </c>
    </row>
    <row r="904" spans="1:11" s="569" customFormat="1" ht="60.75" x14ac:dyDescent="0.2">
      <c r="A904" s="1474"/>
      <c r="B904" s="1474"/>
      <c r="C904" s="1476"/>
      <c r="D904" s="1474"/>
      <c r="E904" s="1474"/>
      <c r="F904" s="570" t="s">
        <v>10</v>
      </c>
      <c r="G904" s="570" t="s">
        <v>1049</v>
      </c>
      <c r="H904" s="571" t="s">
        <v>12</v>
      </c>
      <c r="I904" s="572" t="s">
        <v>13</v>
      </c>
      <c r="J904" s="1474"/>
      <c r="K904" s="1476"/>
    </row>
    <row r="905" spans="1:11" s="569" customFormat="1" ht="40.5" x14ac:dyDescent="0.2">
      <c r="A905" s="573">
        <v>1</v>
      </c>
      <c r="B905" s="574" t="s">
        <v>1050</v>
      </c>
      <c r="C905" s="662">
        <v>2800</v>
      </c>
      <c r="D905" s="575">
        <v>2996</v>
      </c>
      <c r="E905" s="663" t="s">
        <v>32</v>
      </c>
      <c r="F905" s="576" t="s">
        <v>1051</v>
      </c>
      <c r="G905" s="577">
        <v>2996</v>
      </c>
      <c r="H905" s="578" t="str">
        <f>F905</f>
        <v>บริษัท เย็นสะอาด จำกัด</v>
      </c>
      <c r="I905" s="664">
        <f>G905</f>
        <v>2996</v>
      </c>
      <c r="J905" s="579" t="s">
        <v>70</v>
      </c>
      <c r="K905" s="580" t="s">
        <v>1052</v>
      </c>
    </row>
    <row r="906" spans="1:11" s="569" customFormat="1" ht="40.5" x14ac:dyDescent="0.2">
      <c r="A906" s="581">
        <v>2</v>
      </c>
      <c r="B906" s="582" t="s">
        <v>1053</v>
      </c>
      <c r="C906" s="665">
        <v>4000</v>
      </c>
      <c r="D906" s="583">
        <v>4280</v>
      </c>
      <c r="E906" s="663" t="s">
        <v>32</v>
      </c>
      <c r="F906" s="576" t="s">
        <v>1054</v>
      </c>
      <c r="G906" s="584">
        <v>4000</v>
      </c>
      <c r="H906" s="585" t="str">
        <f t="shared" ref="H906:I909" si="8">F906</f>
        <v>นายศุภวัฒน์ ศรีเลิศ</v>
      </c>
      <c r="I906" s="666">
        <f t="shared" si="8"/>
        <v>4000</v>
      </c>
      <c r="J906" s="579" t="s">
        <v>70</v>
      </c>
      <c r="K906" s="586" t="s">
        <v>1055</v>
      </c>
    </row>
    <row r="907" spans="1:11" s="569" customFormat="1" ht="40.5" x14ac:dyDescent="0.2">
      <c r="A907" s="581">
        <v>3</v>
      </c>
      <c r="B907" s="582" t="s">
        <v>1056</v>
      </c>
      <c r="C907" s="666">
        <v>73200</v>
      </c>
      <c r="D907" s="583">
        <v>78324</v>
      </c>
      <c r="E907" s="663" t="s">
        <v>32</v>
      </c>
      <c r="F907" s="576" t="s">
        <v>1057</v>
      </c>
      <c r="G907" s="584">
        <v>78324</v>
      </c>
      <c r="H907" s="585" t="str">
        <f t="shared" si="8"/>
        <v>บริษัท พี.พี.เอ็ม ซัพพลาย จำกัด</v>
      </c>
      <c r="I907" s="666">
        <f t="shared" si="8"/>
        <v>78324</v>
      </c>
      <c r="J907" s="579" t="s">
        <v>70</v>
      </c>
      <c r="K907" s="586" t="s">
        <v>1058</v>
      </c>
    </row>
    <row r="908" spans="1:11" s="569" customFormat="1" ht="60.75" x14ac:dyDescent="0.2">
      <c r="A908" s="581">
        <v>4</v>
      </c>
      <c r="B908" s="582" t="s">
        <v>1059</v>
      </c>
      <c r="C908" s="666">
        <v>467289.72</v>
      </c>
      <c r="D908" s="583">
        <v>499856.92</v>
      </c>
      <c r="E908" s="663" t="s">
        <v>32</v>
      </c>
      <c r="F908" s="576" t="s">
        <v>1060</v>
      </c>
      <c r="G908" s="584">
        <v>494993.77</v>
      </c>
      <c r="H908" s="585" t="str">
        <f t="shared" si="8"/>
        <v>บริษัท ไฮโดร อีควิปเมนท์ 
ซัพพลาย แอนด์ เซอร์วิส จำกัด</v>
      </c>
      <c r="I908" s="666">
        <f t="shared" si="8"/>
        <v>494993.77</v>
      </c>
      <c r="J908" s="579" t="s">
        <v>70</v>
      </c>
      <c r="K908" s="586" t="s">
        <v>1061</v>
      </c>
    </row>
    <row r="909" spans="1:11" s="569" customFormat="1" ht="40.5" x14ac:dyDescent="0.2">
      <c r="A909" s="581">
        <v>5</v>
      </c>
      <c r="B909" s="582" t="s">
        <v>1062</v>
      </c>
      <c r="C909" s="666">
        <v>7560</v>
      </c>
      <c r="D909" s="583">
        <v>8089.2</v>
      </c>
      <c r="E909" s="663" t="s">
        <v>32</v>
      </c>
      <c r="F909" s="576" t="s">
        <v>1051</v>
      </c>
      <c r="G909" s="584">
        <v>8089.2</v>
      </c>
      <c r="H909" s="585" t="str">
        <f t="shared" si="8"/>
        <v>บริษัท เย็นสะอาด จำกัด</v>
      </c>
      <c r="I909" s="666">
        <f t="shared" si="8"/>
        <v>8089.2</v>
      </c>
      <c r="J909" s="579" t="s">
        <v>70</v>
      </c>
      <c r="K909" s="586" t="s">
        <v>1063</v>
      </c>
    </row>
    <row r="910" spans="1:11" s="569" customFormat="1" ht="21.75" thickBot="1" x14ac:dyDescent="0.25">
      <c r="A910" s="822"/>
      <c r="B910" s="822"/>
      <c r="C910" s="822"/>
      <c r="D910" s="822"/>
      <c r="E910" s="823"/>
      <c r="F910" s="824"/>
      <c r="G910" s="822"/>
      <c r="H910" s="825"/>
      <c r="I910" s="826">
        <f>SUM(I905:I909)</f>
        <v>588402.97</v>
      </c>
      <c r="J910" s="822"/>
      <c r="K910" s="822"/>
    </row>
    <row r="911" spans="1:11" ht="21.75" thickTop="1" x14ac:dyDescent="0.2">
      <c r="A911" s="827"/>
      <c r="B911" s="828"/>
      <c r="C911" s="827"/>
      <c r="D911" s="827"/>
      <c r="E911" s="828"/>
      <c r="F911" s="827"/>
      <c r="G911" s="829"/>
      <c r="H911" s="827"/>
      <c r="I911" s="829"/>
      <c r="J911" s="829"/>
      <c r="K911" s="830" t="s">
        <v>0</v>
      </c>
    </row>
    <row r="912" spans="1:11" x14ac:dyDescent="0.2">
      <c r="A912" s="1489" t="s">
        <v>48</v>
      </c>
      <c r="B912" s="1489"/>
      <c r="C912" s="1489"/>
      <c r="D912" s="1489"/>
      <c r="E912" s="1489"/>
      <c r="F912" s="1489"/>
      <c r="G912" s="1489"/>
      <c r="H912" s="1489"/>
      <c r="I912" s="1489"/>
      <c r="J912" s="1489"/>
      <c r="K912" s="1489"/>
    </row>
    <row r="913" spans="1:11" x14ac:dyDescent="0.2">
      <c r="A913" s="1489" t="s">
        <v>1065</v>
      </c>
      <c r="B913" s="1489"/>
      <c r="C913" s="1489"/>
      <c r="D913" s="1489"/>
      <c r="E913" s="1489"/>
      <c r="F913" s="1489"/>
      <c r="G913" s="1489"/>
      <c r="H913" s="1489"/>
      <c r="I913" s="1489"/>
      <c r="J913" s="1489"/>
      <c r="K913" s="1489"/>
    </row>
    <row r="914" spans="1:11" x14ac:dyDescent="0.2">
      <c r="A914" s="831"/>
      <c r="B914" s="832"/>
      <c r="C914" s="831"/>
      <c r="D914" s="831"/>
      <c r="E914" s="832"/>
      <c r="F914" s="831"/>
      <c r="G914" s="833"/>
      <c r="H914" s="831"/>
      <c r="I914" s="833"/>
      <c r="J914" s="833"/>
      <c r="K914" s="832"/>
    </row>
    <row r="915" spans="1:11" x14ac:dyDescent="0.2">
      <c r="A915" s="1490" t="s">
        <v>1</v>
      </c>
      <c r="B915" s="1490" t="s">
        <v>2</v>
      </c>
      <c r="C915" s="1491" t="s">
        <v>1066</v>
      </c>
      <c r="D915" s="1490" t="s">
        <v>4</v>
      </c>
      <c r="E915" s="1490" t="s">
        <v>5</v>
      </c>
      <c r="F915" s="1490" t="s">
        <v>6</v>
      </c>
      <c r="G915" s="1490"/>
      <c r="H915" s="1490" t="s">
        <v>7</v>
      </c>
      <c r="I915" s="1490"/>
      <c r="J915" s="1490" t="s">
        <v>8</v>
      </c>
      <c r="K915" s="1491" t="s">
        <v>9</v>
      </c>
    </row>
    <row r="916" spans="1:11" ht="40.5" x14ac:dyDescent="0.2">
      <c r="A916" s="1490"/>
      <c r="B916" s="1490"/>
      <c r="C916" s="1492"/>
      <c r="D916" s="1490"/>
      <c r="E916" s="1490"/>
      <c r="F916" s="834" t="s">
        <v>10</v>
      </c>
      <c r="G916" s="834" t="s">
        <v>11</v>
      </c>
      <c r="H916" s="834" t="s">
        <v>12</v>
      </c>
      <c r="I916" s="834" t="s">
        <v>13</v>
      </c>
      <c r="J916" s="1490"/>
      <c r="K916" s="1492"/>
    </row>
    <row r="917" spans="1:11" ht="40.5" x14ac:dyDescent="0.2">
      <c r="A917" s="835"/>
      <c r="B917" s="835" t="s">
        <v>1067</v>
      </c>
      <c r="C917" s="836"/>
      <c r="D917" s="837"/>
      <c r="E917" s="838"/>
      <c r="F917" s="836"/>
      <c r="G917" s="837"/>
      <c r="H917" s="836"/>
      <c r="I917" s="837"/>
      <c r="J917" s="838"/>
      <c r="K917" s="835"/>
    </row>
    <row r="918" spans="1:11" x14ac:dyDescent="0.2">
      <c r="A918" s="839"/>
      <c r="B918" s="364"/>
      <c r="C918" s="364"/>
      <c r="D918" s="364"/>
      <c r="E918" s="364"/>
      <c r="F918" s="364"/>
      <c r="G918" s="364"/>
      <c r="H918" s="364"/>
      <c r="I918" s="364"/>
      <c r="J918" s="650"/>
      <c r="K918" s="650" t="s">
        <v>141</v>
      </c>
    </row>
    <row r="919" spans="1:11" x14ac:dyDescent="0.2">
      <c r="A919" s="1084" t="s">
        <v>17</v>
      </c>
      <c r="B919" s="1084"/>
      <c r="C919" s="1084"/>
      <c r="D919" s="1084"/>
      <c r="E919" s="1084"/>
      <c r="F919" s="1084"/>
      <c r="G919" s="1084"/>
      <c r="H919" s="1084"/>
      <c r="I919" s="1084"/>
      <c r="J919" s="1084"/>
      <c r="K919" s="1084"/>
    </row>
    <row r="920" spans="1:11" x14ac:dyDescent="0.2">
      <c r="A920" s="1084" t="s">
        <v>1068</v>
      </c>
      <c r="B920" s="1084"/>
      <c r="C920" s="1084"/>
      <c r="D920" s="1084"/>
      <c r="E920" s="1084"/>
      <c r="F920" s="1084"/>
      <c r="G920" s="1084"/>
      <c r="H920" s="1084"/>
      <c r="I920" s="1084"/>
      <c r="J920" s="1084"/>
      <c r="K920" s="1084"/>
    </row>
    <row r="921" spans="1:11" x14ac:dyDescent="0.2">
      <c r="A921" s="1101" t="s">
        <v>269</v>
      </c>
      <c r="B921" s="1101"/>
      <c r="C921" s="1101"/>
      <c r="D921" s="1101"/>
      <c r="E921" s="1101"/>
      <c r="F921" s="1101"/>
      <c r="G921" s="1101"/>
      <c r="H921" s="1101"/>
      <c r="I921" s="1101"/>
      <c r="J921" s="1101"/>
      <c r="K921" s="1101"/>
    </row>
    <row r="922" spans="1:11" x14ac:dyDescent="0.2">
      <c r="A922" s="359"/>
      <c r="B922" s="359"/>
      <c r="C922" s="359"/>
      <c r="D922" s="359"/>
      <c r="E922" s="359"/>
      <c r="F922" s="359"/>
      <c r="G922" s="359"/>
      <c r="H922" s="359"/>
      <c r="I922" s="359"/>
      <c r="J922" s="359"/>
      <c r="K922" s="359"/>
    </row>
    <row r="923" spans="1:11" x14ac:dyDescent="0.2">
      <c r="A923" s="1478" t="s">
        <v>1</v>
      </c>
      <c r="B923" s="1481" t="s">
        <v>492</v>
      </c>
      <c r="C923" s="840" t="s">
        <v>91</v>
      </c>
      <c r="D923" s="1482" t="s">
        <v>4</v>
      </c>
      <c r="E923" s="1482" t="s">
        <v>134</v>
      </c>
      <c r="F923" s="1485" t="s">
        <v>1069</v>
      </c>
      <c r="G923" s="1486"/>
      <c r="H923" s="1485" t="s">
        <v>147</v>
      </c>
      <c r="I923" s="1486"/>
      <c r="J923" s="841" t="s">
        <v>8</v>
      </c>
      <c r="K923" s="842" t="s">
        <v>1070</v>
      </c>
    </row>
    <row r="924" spans="1:11" ht="42" x14ac:dyDescent="0.2">
      <c r="A924" s="1479"/>
      <c r="B924" s="1481"/>
      <c r="C924" s="843" t="s">
        <v>1071</v>
      </c>
      <c r="D924" s="1483"/>
      <c r="E924" s="1483"/>
      <c r="F924" s="1487"/>
      <c r="G924" s="1488"/>
      <c r="H924" s="1487"/>
      <c r="I924" s="1488"/>
      <c r="J924" s="844" t="s">
        <v>1072</v>
      </c>
      <c r="K924" s="845" t="s">
        <v>1073</v>
      </c>
    </row>
    <row r="925" spans="1:11" ht="42" x14ac:dyDescent="0.2">
      <c r="A925" s="1480"/>
      <c r="B925" s="1481"/>
      <c r="C925" s="846"/>
      <c r="D925" s="1484"/>
      <c r="E925" s="1484"/>
      <c r="F925" s="847" t="s">
        <v>10</v>
      </c>
      <c r="G925" s="848" t="s">
        <v>11</v>
      </c>
      <c r="H925" s="849" t="s">
        <v>12</v>
      </c>
      <c r="I925" s="850" t="s">
        <v>1074</v>
      </c>
      <c r="J925" s="851"/>
      <c r="K925" s="852"/>
    </row>
    <row r="926" spans="1:11" ht="42" x14ac:dyDescent="0.2">
      <c r="A926" s="853">
        <v>1</v>
      </c>
      <c r="B926" s="587" t="s">
        <v>441</v>
      </c>
      <c r="C926" s="854">
        <v>18691588.789999999</v>
      </c>
      <c r="D926" s="854">
        <v>14124183</v>
      </c>
      <c r="E926" s="855" t="s">
        <v>387</v>
      </c>
      <c r="F926" s="610" t="s">
        <v>1075</v>
      </c>
      <c r="G926" s="854">
        <v>11000000</v>
      </c>
      <c r="H926" s="610" t="s">
        <v>1076</v>
      </c>
      <c r="I926" s="854">
        <v>10988656.609999999</v>
      </c>
      <c r="J926" s="677" t="s">
        <v>1077</v>
      </c>
      <c r="K926" s="188" t="s">
        <v>1078</v>
      </c>
    </row>
    <row r="927" spans="1:11" x14ac:dyDescent="0.2">
      <c r="A927" s="853"/>
      <c r="B927" s="587" t="s">
        <v>1079</v>
      </c>
      <c r="C927" s="856"/>
      <c r="D927" s="854"/>
      <c r="E927" s="857"/>
      <c r="F927" s="610" t="s">
        <v>1080</v>
      </c>
      <c r="G927" s="858">
        <v>12429285</v>
      </c>
      <c r="H927" s="678"/>
      <c r="I927" s="854"/>
      <c r="J927" s="678"/>
      <c r="K927" s="188" t="s">
        <v>1081</v>
      </c>
    </row>
    <row r="928" spans="1:11" x14ac:dyDescent="0.2">
      <c r="A928" s="859"/>
      <c r="B928" s="588" t="s">
        <v>1082</v>
      </c>
      <c r="C928" s="860"/>
      <c r="D928" s="861"/>
      <c r="E928" s="862"/>
      <c r="F928" s="863" t="s">
        <v>1083</v>
      </c>
      <c r="G928" s="864" t="s">
        <v>128</v>
      </c>
      <c r="H928" s="865"/>
      <c r="I928" s="861"/>
      <c r="J928" s="865"/>
      <c r="K928" s="521" t="s">
        <v>1084</v>
      </c>
    </row>
    <row r="929" spans="1:11" x14ac:dyDescent="0.2">
      <c r="A929" s="853">
        <v>2</v>
      </c>
      <c r="B929" s="587" t="s">
        <v>1085</v>
      </c>
      <c r="C929" s="854">
        <v>1250000</v>
      </c>
      <c r="D929" s="854">
        <v>989689.01</v>
      </c>
      <c r="E929" s="855" t="s">
        <v>387</v>
      </c>
      <c r="F929" s="610" t="s">
        <v>1086</v>
      </c>
      <c r="G929" s="854">
        <v>810000</v>
      </c>
      <c r="H929" s="610" t="s">
        <v>1087</v>
      </c>
      <c r="I929" s="854">
        <v>791688.72</v>
      </c>
      <c r="J929" s="677" t="s">
        <v>1077</v>
      </c>
      <c r="K929" s="188" t="s">
        <v>1088</v>
      </c>
    </row>
    <row r="930" spans="1:11" ht="42" x14ac:dyDescent="0.2">
      <c r="A930" s="853"/>
      <c r="B930" s="587" t="s">
        <v>1089</v>
      </c>
      <c r="C930" s="856"/>
      <c r="D930" s="854"/>
      <c r="E930" s="857"/>
      <c r="F930" s="610" t="s">
        <v>1090</v>
      </c>
      <c r="G930" s="858">
        <v>811544.99</v>
      </c>
      <c r="H930" s="678"/>
      <c r="I930" s="854"/>
      <c r="J930" s="678"/>
      <c r="K930" s="188" t="s">
        <v>1091</v>
      </c>
    </row>
    <row r="931" spans="1:11" x14ac:dyDescent="0.2">
      <c r="A931" s="859"/>
      <c r="B931" s="588"/>
      <c r="C931" s="860"/>
      <c r="D931" s="861"/>
      <c r="E931" s="862"/>
      <c r="F931" s="863"/>
      <c r="G931" s="864" t="s">
        <v>128</v>
      </c>
      <c r="H931" s="865"/>
      <c r="I931" s="861"/>
      <c r="J931" s="865"/>
      <c r="K931" s="521" t="s">
        <v>1092</v>
      </c>
    </row>
    <row r="932" spans="1:11" ht="42" x14ac:dyDescent="0.2">
      <c r="A932" s="853">
        <v>3</v>
      </c>
      <c r="B932" s="587" t="s">
        <v>441</v>
      </c>
      <c r="C932" s="854">
        <v>827115.89</v>
      </c>
      <c r="D932" s="854">
        <v>885014</v>
      </c>
      <c r="E932" s="855" t="s">
        <v>387</v>
      </c>
      <c r="F932" s="610" t="s">
        <v>1093</v>
      </c>
      <c r="G932" s="854">
        <v>499998</v>
      </c>
      <c r="H932" s="610" t="s">
        <v>1094</v>
      </c>
      <c r="I932" s="854">
        <v>486757.68</v>
      </c>
      <c r="J932" s="677" t="s">
        <v>1077</v>
      </c>
      <c r="K932" s="188" t="s">
        <v>1095</v>
      </c>
    </row>
    <row r="933" spans="1:11" x14ac:dyDescent="0.2">
      <c r="A933" s="853"/>
      <c r="B933" s="587" t="s">
        <v>1096</v>
      </c>
      <c r="C933" s="856"/>
      <c r="D933" s="854"/>
      <c r="E933" s="866"/>
      <c r="F933" s="610" t="s">
        <v>1097</v>
      </c>
      <c r="G933" s="858">
        <v>500199</v>
      </c>
      <c r="H933" s="678"/>
      <c r="I933" s="854"/>
      <c r="J933" s="677"/>
      <c r="K933" s="188" t="s">
        <v>1098</v>
      </c>
    </row>
    <row r="934" spans="1:11" x14ac:dyDescent="0.2">
      <c r="A934" s="853"/>
      <c r="B934" s="587" t="s">
        <v>1099</v>
      </c>
      <c r="C934" s="856"/>
      <c r="D934" s="854"/>
      <c r="E934" s="866"/>
      <c r="F934" s="610" t="s">
        <v>1100</v>
      </c>
      <c r="G934" s="858">
        <v>509000</v>
      </c>
      <c r="H934" s="678"/>
      <c r="I934" s="854"/>
      <c r="J934" s="677"/>
      <c r="K934" s="188" t="s">
        <v>1101</v>
      </c>
    </row>
    <row r="935" spans="1:11" x14ac:dyDescent="0.2">
      <c r="A935" s="853"/>
      <c r="B935" s="587" t="s">
        <v>1102</v>
      </c>
      <c r="C935" s="856"/>
      <c r="D935" s="854"/>
      <c r="E935" s="866"/>
      <c r="F935" s="610" t="s">
        <v>1103</v>
      </c>
      <c r="G935" s="858">
        <v>550000</v>
      </c>
      <c r="H935" s="678"/>
      <c r="I935" s="854"/>
      <c r="J935" s="677"/>
      <c r="K935" s="188"/>
    </row>
    <row r="936" spans="1:11" x14ac:dyDescent="0.2">
      <c r="A936" s="853"/>
      <c r="B936" s="587" t="s">
        <v>1104</v>
      </c>
      <c r="C936" s="856"/>
      <c r="D936" s="854"/>
      <c r="E936" s="866"/>
      <c r="F936" s="610" t="s">
        <v>1105</v>
      </c>
      <c r="G936" s="858">
        <v>565000</v>
      </c>
      <c r="H936" s="678"/>
      <c r="I936" s="854"/>
      <c r="J936" s="677"/>
      <c r="K936" s="188"/>
    </row>
    <row r="937" spans="1:11" x14ac:dyDescent="0.2">
      <c r="A937" s="853"/>
      <c r="B937" s="587"/>
      <c r="C937" s="856"/>
      <c r="D937" s="854"/>
      <c r="E937" s="866"/>
      <c r="F937" s="610" t="s">
        <v>1106</v>
      </c>
      <c r="G937" s="858">
        <v>601000</v>
      </c>
      <c r="H937" s="678"/>
      <c r="I937" s="854"/>
      <c r="J937" s="677"/>
      <c r="K937" s="188"/>
    </row>
    <row r="938" spans="1:11" x14ac:dyDescent="0.2">
      <c r="A938" s="853"/>
      <c r="B938" s="587"/>
      <c r="C938" s="856"/>
      <c r="D938" s="854"/>
      <c r="E938" s="866"/>
      <c r="F938" s="610" t="s">
        <v>1107</v>
      </c>
      <c r="G938" s="858">
        <v>650000</v>
      </c>
      <c r="H938" s="678"/>
      <c r="I938" s="854"/>
      <c r="J938" s="677"/>
      <c r="K938" s="188"/>
    </row>
    <row r="939" spans="1:11" x14ac:dyDescent="0.2">
      <c r="A939" s="853"/>
      <c r="B939" s="587"/>
      <c r="C939" s="856"/>
      <c r="D939" s="854"/>
      <c r="E939" s="866"/>
      <c r="F939" s="610" t="s">
        <v>1108</v>
      </c>
      <c r="G939" s="858">
        <v>668885</v>
      </c>
      <c r="H939" s="678"/>
      <c r="I939" s="854"/>
      <c r="J939" s="677"/>
      <c r="K939" s="188"/>
    </row>
    <row r="940" spans="1:11" x14ac:dyDescent="0.2">
      <c r="A940" s="853"/>
      <c r="B940" s="587"/>
      <c r="C940" s="856"/>
      <c r="D940" s="854"/>
      <c r="E940" s="866"/>
      <c r="F940" s="610" t="s">
        <v>1109</v>
      </c>
      <c r="G940" s="858">
        <v>694000</v>
      </c>
      <c r="H940" s="678"/>
      <c r="I940" s="854"/>
      <c r="J940" s="677"/>
      <c r="K940" s="188"/>
    </row>
    <row r="941" spans="1:11" x14ac:dyDescent="0.2">
      <c r="A941" s="859"/>
      <c r="B941" s="588"/>
      <c r="C941" s="860"/>
      <c r="D941" s="861"/>
      <c r="E941" s="867"/>
      <c r="F941" s="863" t="s">
        <v>1110</v>
      </c>
      <c r="G941" s="864" t="s">
        <v>128</v>
      </c>
      <c r="H941" s="865"/>
      <c r="I941" s="861"/>
      <c r="J941" s="868"/>
      <c r="K941" s="521"/>
    </row>
    <row r="942" spans="1:11" ht="21.75" thickBot="1" x14ac:dyDescent="0.25">
      <c r="A942" s="1493" t="s">
        <v>1111</v>
      </c>
      <c r="B942" s="1494"/>
      <c r="C942" s="869">
        <f>SUM(C926:C941)</f>
        <v>20768704.68</v>
      </c>
      <c r="D942" s="869">
        <f>SUM(D926:D941)</f>
        <v>15998886.01</v>
      </c>
      <c r="E942" s="870"/>
      <c r="F942" s="870"/>
      <c r="G942" s="870"/>
      <c r="H942" s="871"/>
      <c r="I942" s="869">
        <f>SUM(I926:I941)</f>
        <v>12267103.01</v>
      </c>
      <c r="J942" s="678"/>
      <c r="K942" s="650"/>
    </row>
    <row r="943" spans="1:11" ht="21.75" thickTop="1" x14ac:dyDescent="0.2">
      <c r="A943" s="839"/>
      <c r="B943" s="364"/>
      <c r="C943" s="364"/>
      <c r="D943" s="364"/>
      <c r="E943" s="364"/>
      <c r="F943" s="364"/>
      <c r="G943" s="364"/>
      <c r="H943" s="364"/>
      <c r="I943" s="364"/>
      <c r="J943" s="650"/>
      <c r="K943" s="650" t="s">
        <v>141</v>
      </c>
    </row>
    <row r="944" spans="1:11" x14ac:dyDescent="0.2">
      <c r="A944" s="1084" t="s">
        <v>17</v>
      </c>
      <c r="B944" s="1084"/>
      <c r="C944" s="1084"/>
      <c r="D944" s="1084"/>
      <c r="E944" s="1084"/>
      <c r="F944" s="1084"/>
      <c r="G944" s="1084"/>
      <c r="H944" s="1084"/>
      <c r="I944" s="1084"/>
      <c r="J944" s="1084"/>
      <c r="K944" s="1084"/>
    </row>
    <row r="945" spans="1:11" x14ac:dyDescent="0.2">
      <c r="A945" s="1084" t="s">
        <v>1068</v>
      </c>
      <c r="B945" s="1084"/>
      <c r="C945" s="1084"/>
      <c r="D945" s="1084"/>
      <c r="E945" s="1084"/>
      <c r="F945" s="1084"/>
      <c r="G945" s="1084"/>
      <c r="H945" s="1084"/>
      <c r="I945" s="1084"/>
      <c r="J945" s="1084"/>
      <c r="K945" s="1084"/>
    </row>
    <row r="946" spans="1:11" x14ac:dyDescent="0.2">
      <c r="A946" s="1101" t="s">
        <v>269</v>
      </c>
      <c r="B946" s="1101"/>
      <c r="C946" s="1101"/>
      <c r="D946" s="1101"/>
      <c r="E946" s="1101"/>
      <c r="F946" s="1101"/>
      <c r="G946" s="1101"/>
      <c r="H946" s="1101"/>
      <c r="I946" s="1101"/>
      <c r="J946" s="1101"/>
      <c r="K946" s="1101"/>
    </row>
    <row r="947" spans="1:11" x14ac:dyDescent="0.2">
      <c r="A947" s="1508" t="s">
        <v>1</v>
      </c>
      <c r="B947" s="1511" t="s">
        <v>492</v>
      </c>
      <c r="C947" s="872" t="s">
        <v>91</v>
      </c>
      <c r="D947" s="1512" t="s">
        <v>4</v>
      </c>
      <c r="E947" s="1512" t="s">
        <v>134</v>
      </c>
      <c r="F947" s="1515" t="s">
        <v>1069</v>
      </c>
      <c r="G947" s="1516"/>
      <c r="H947" s="1515" t="s">
        <v>147</v>
      </c>
      <c r="I947" s="1516"/>
      <c r="J947" s="873" t="s">
        <v>8</v>
      </c>
      <c r="K947" s="874" t="s">
        <v>1070</v>
      </c>
    </row>
    <row r="948" spans="1:11" ht="42" x14ac:dyDescent="0.2">
      <c r="A948" s="1509"/>
      <c r="B948" s="1511"/>
      <c r="C948" s="875" t="s">
        <v>1071</v>
      </c>
      <c r="D948" s="1513"/>
      <c r="E948" s="1513"/>
      <c r="F948" s="1517"/>
      <c r="G948" s="1518"/>
      <c r="H948" s="1517"/>
      <c r="I948" s="1518"/>
      <c r="J948" s="876" t="s">
        <v>1072</v>
      </c>
      <c r="K948" s="877" t="s">
        <v>1073</v>
      </c>
    </row>
    <row r="949" spans="1:11" ht="42" x14ac:dyDescent="0.2">
      <c r="A949" s="1510"/>
      <c r="B949" s="1511"/>
      <c r="C949" s="878"/>
      <c r="D949" s="1514"/>
      <c r="E949" s="1514"/>
      <c r="F949" s="879" t="s">
        <v>10</v>
      </c>
      <c r="G949" s="880" t="s">
        <v>11</v>
      </c>
      <c r="H949" s="880" t="s">
        <v>12</v>
      </c>
      <c r="I949" s="880" t="s">
        <v>1074</v>
      </c>
      <c r="J949" s="881"/>
      <c r="K949" s="882"/>
    </row>
    <row r="950" spans="1:11" ht="63" x14ac:dyDescent="0.2">
      <c r="A950" s="853">
        <v>1</v>
      </c>
      <c r="B950" s="587" t="s">
        <v>1657</v>
      </c>
      <c r="C950" s="854">
        <v>368962.62</v>
      </c>
      <c r="D950" s="854">
        <v>394790</v>
      </c>
      <c r="E950" s="883" t="s">
        <v>22</v>
      </c>
      <c r="F950" s="610" t="s">
        <v>1112</v>
      </c>
      <c r="G950" s="854">
        <v>382156.67</v>
      </c>
      <c r="H950" s="610" t="s">
        <v>1112</v>
      </c>
      <c r="I950" s="854">
        <v>382156.67</v>
      </c>
      <c r="J950" s="677"/>
      <c r="K950" s="188" t="s">
        <v>1659</v>
      </c>
    </row>
    <row r="951" spans="1:11" ht="84" x14ac:dyDescent="0.2">
      <c r="A951" s="859"/>
      <c r="B951" s="588" t="s">
        <v>1658</v>
      </c>
      <c r="C951" s="860"/>
      <c r="D951" s="861"/>
      <c r="E951" s="867"/>
      <c r="F951" s="863"/>
      <c r="G951" s="884"/>
      <c r="H951" s="865"/>
      <c r="I951" s="861"/>
      <c r="J951" s="868"/>
      <c r="K951" s="521"/>
    </row>
    <row r="952" spans="1:11" ht="42" x14ac:dyDescent="0.2">
      <c r="A952" s="853">
        <v>2</v>
      </c>
      <c r="B952" s="587" t="s">
        <v>441</v>
      </c>
      <c r="C952" s="854">
        <v>130499.07</v>
      </c>
      <c r="D952" s="854">
        <v>139634</v>
      </c>
      <c r="E952" s="883" t="s">
        <v>22</v>
      </c>
      <c r="F952" s="610" t="s">
        <v>552</v>
      </c>
      <c r="G952" s="854">
        <v>135415.14000000001</v>
      </c>
      <c r="H952" s="610" t="s">
        <v>552</v>
      </c>
      <c r="I952" s="854">
        <v>135415.14000000001</v>
      </c>
      <c r="J952" s="677"/>
      <c r="K952" s="188" t="s">
        <v>1113</v>
      </c>
    </row>
    <row r="953" spans="1:11" ht="42" x14ac:dyDescent="0.2">
      <c r="A953" s="853"/>
      <c r="B953" s="587" t="s">
        <v>1114</v>
      </c>
      <c r="C953" s="856"/>
      <c r="D953" s="854"/>
      <c r="E953" s="866"/>
      <c r="F953" s="610"/>
      <c r="G953" s="858"/>
      <c r="H953" s="678"/>
      <c r="I953" s="854"/>
      <c r="J953" s="677"/>
      <c r="K953" s="188" t="s">
        <v>1115</v>
      </c>
    </row>
    <row r="954" spans="1:11" x14ac:dyDescent="0.2">
      <c r="A954" s="853"/>
      <c r="B954" s="587" t="s">
        <v>1116</v>
      </c>
      <c r="C954" s="856"/>
      <c r="D954" s="854"/>
      <c r="E954" s="866"/>
      <c r="F954" s="610"/>
      <c r="G954" s="858"/>
      <c r="H954" s="678"/>
      <c r="I954" s="854"/>
      <c r="J954" s="677"/>
      <c r="K954" s="188" t="s">
        <v>1013</v>
      </c>
    </row>
    <row r="955" spans="1:11" x14ac:dyDescent="0.2">
      <c r="A955" s="853"/>
      <c r="B955" s="587" t="s">
        <v>1117</v>
      </c>
      <c r="C955" s="856"/>
      <c r="D955" s="854"/>
      <c r="E955" s="866"/>
      <c r="F955" s="610"/>
      <c r="G955" s="858"/>
      <c r="H955" s="678"/>
      <c r="I955" s="854"/>
      <c r="J955" s="677"/>
      <c r="K955" s="188"/>
    </row>
    <row r="956" spans="1:11" x14ac:dyDescent="0.2">
      <c r="A956" s="859"/>
      <c r="B956" s="588" t="s">
        <v>1104</v>
      </c>
      <c r="C956" s="860"/>
      <c r="D956" s="861"/>
      <c r="E956" s="867"/>
      <c r="F956" s="863"/>
      <c r="G956" s="884"/>
      <c r="H956" s="865"/>
      <c r="I956" s="861"/>
      <c r="J956" s="868"/>
      <c r="K956" s="521"/>
    </row>
    <row r="957" spans="1:11" ht="42" x14ac:dyDescent="0.2">
      <c r="A957" s="853">
        <v>3</v>
      </c>
      <c r="B957" s="587" t="s">
        <v>441</v>
      </c>
      <c r="C957" s="854">
        <v>123584.11</v>
      </c>
      <c r="D957" s="854">
        <v>132235</v>
      </c>
      <c r="E957" s="883" t="s">
        <v>22</v>
      </c>
      <c r="F957" s="610" t="s">
        <v>1118</v>
      </c>
      <c r="G957" s="854">
        <v>128875</v>
      </c>
      <c r="H957" s="610" t="s">
        <v>1118</v>
      </c>
      <c r="I957" s="854">
        <v>128875</v>
      </c>
      <c r="J957" s="677"/>
      <c r="K957" s="188" t="s">
        <v>1119</v>
      </c>
    </row>
    <row r="958" spans="1:11" ht="42" x14ac:dyDescent="0.2">
      <c r="A958" s="853"/>
      <c r="B958" s="587" t="s">
        <v>1114</v>
      </c>
      <c r="C958" s="856"/>
      <c r="D958" s="854"/>
      <c r="E958" s="866"/>
      <c r="F958" s="610"/>
      <c r="G958" s="858"/>
      <c r="H958" s="678"/>
      <c r="I958" s="854"/>
      <c r="J958" s="677"/>
      <c r="K958" s="188" t="s">
        <v>1120</v>
      </c>
    </row>
    <row r="959" spans="1:11" ht="42" x14ac:dyDescent="0.2">
      <c r="A959" s="853"/>
      <c r="B959" s="587" t="s">
        <v>1121</v>
      </c>
      <c r="C959" s="856"/>
      <c r="D959" s="854"/>
      <c r="E959" s="866"/>
      <c r="F959" s="610"/>
      <c r="G959" s="858"/>
      <c r="H959" s="678"/>
      <c r="I959" s="854"/>
      <c r="J959" s="677"/>
      <c r="K959" s="188" t="s">
        <v>1122</v>
      </c>
    </row>
    <row r="960" spans="1:11" x14ac:dyDescent="0.2">
      <c r="A960" s="853"/>
      <c r="B960" s="587" t="s">
        <v>1123</v>
      </c>
      <c r="C960" s="856"/>
      <c r="D960" s="854"/>
      <c r="E960" s="866"/>
      <c r="F960" s="610"/>
      <c r="G960" s="858"/>
      <c r="H960" s="678"/>
      <c r="I960" s="854"/>
      <c r="J960" s="677"/>
      <c r="K960" s="188"/>
    </row>
    <row r="961" spans="1:11" ht="42" x14ac:dyDescent="0.2">
      <c r="A961" s="853"/>
      <c r="B961" s="587" t="s">
        <v>1124</v>
      </c>
      <c r="C961" s="856"/>
      <c r="D961" s="854"/>
      <c r="E961" s="866"/>
      <c r="F961" s="610"/>
      <c r="G961" s="858"/>
      <c r="H961" s="678"/>
      <c r="I961" s="854"/>
      <c r="J961" s="677"/>
      <c r="K961" s="188"/>
    </row>
    <row r="962" spans="1:11" x14ac:dyDescent="0.2">
      <c r="A962" s="853"/>
      <c r="B962" s="587" t="s">
        <v>1125</v>
      </c>
      <c r="C962" s="856"/>
      <c r="D962" s="854"/>
      <c r="E962" s="866"/>
      <c r="F962" s="610"/>
      <c r="G962" s="858"/>
      <c r="H962" s="678"/>
      <c r="I962" s="854"/>
      <c r="J962" s="677"/>
      <c r="K962" s="188"/>
    </row>
    <row r="963" spans="1:11" x14ac:dyDescent="0.2">
      <c r="A963" s="853"/>
      <c r="B963" s="587" t="s">
        <v>1117</v>
      </c>
      <c r="C963" s="856"/>
      <c r="D963" s="854"/>
      <c r="E963" s="866"/>
      <c r="F963" s="610"/>
      <c r="G963" s="858"/>
      <c r="H963" s="678"/>
      <c r="I963" s="854"/>
      <c r="J963" s="677"/>
      <c r="K963" s="188"/>
    </row>
    <row r="964" spans="1:11" x14ac:dyDescent="0.2">
      <c r="A964" s="859"/>
      <c r="B964" s="588" t="s">
        <v>1104</v>
      </c>
      <c r="C964" s="860"/>
      <c r="D964" s="861"/>
      <c r="E964" s="867"/>
      <c r="F964" s="863"/>
      <c r="G964" s="884"/>
      <c r="H964" s="865"/>
      <c r="I964" s="861"/>
      <c r="J964" s="868"/>
      <c r="K964" s="521"/>
    </row>
    <row r="965" spans="1:11" ht="42" x14ac:dyDescent="0.2">
      <c r="A965" s="853">
        <v>4</v>
      </c>
      <c r="B965" s="587" t="s">
        <v>1126</v>
      </c>
      <c r="C965" s="854">
        <v>78080</v>
      </c>
      <c r="D965" s="854">
        <v>83545.600000000006</v>
      </c>
      <c r="E965" s="883" t="s">
        <v>22</v>
      </c>
      <c r="F965" s="610" t="s">
        <v>1127</v>
      </c>
      <c r="G965" s="854">
        <v>83545.600000000006</v>
      </c>
      <c r="H965" s="610" t="s">
        <v>1127</v>
      </c>
      <c r="I965" s="854">
        <v>83545.600000000006</v>
      </c>
      <c r="J965" s="677" t="s">
        <v>1077</v>
      </c>
      <c r="K965" s="188" t="s">
        <v>1128</v>
      </c>
    </row>
    <row r="966" spans="1:11" ht="42" x14ac:dyDescent="0.2">
      <c r="A966" s="853"/>
      <c r="B966" s="587" t="s">
        <v>1129</v>
      </c>
      <c r="C966" s="856"/>
      <c r="D966" s="854"/>
      <c r="E966" s="857"/>
      <c r="F966" s="610"/>
      <c r="G966" s="858"/>
      <c r="H966" s="678"/>
      <c r="I966" s="854"/>
      <c r="J966" s="677"/>
      <c r="K966" s="188" t="s">
        <v>1101</v>
      </c>
    </row>
    <row r="967" spans="1:11" x14ac:dyDescent="0.2">
      <c r="A967" s="859"/>
      <c r="B967" s="588" t="s">
        <v>1130</v>
      </c>
      <c r="C967" s="860"/>
      <c r="D967" s="861"/>
      <c r="E967" s="862"/>
      <c r="F967" s="863"/>
      <c r="G967" s="884"/>
      <c r="H967" s="865"/>
      <c r="I967" s="861"/>
      <c r="J967" s="868"/>
      <c r="K967" s="521"/>
    </row>
    <row r="968" spans="1:11" ht="42" x14ac:dyDescent="0.2">
      <c r="A968" s="853">
        <v>5</v>
      </c>
      <c r="B968" s="587" t="s">
        <v>1131</v>
      </c>
      <c r="C968" s="854">
        <v>7500</v>
      </c>
      <c r="D968" s="854">
        <v>8025</v>
      </c>
      <c r="E968" s="883" t="s">
        <v>22</v>
      </c>
      <c r="F968" s="610" t="s">
        <v>1132</v>
      </c>
      <c r="G968" s="854">
        <v>8025</v>
      </c>
      <c r="H968" s="610" t="s">
        <v>1132</v>
      </c>
      <c r="I968" s="854">
        <v>8025</v>
      </c>
      <c r="J968" s="677" t="s">
        <v>1077</v>
      </c>
      <c r="K968" s="188" t="s">
        <v>1133</v>
      </c>
    </row>
    <row r="969" spans="1:11" x14ac:dyDescent="0.2">
      <c r="A969" s="853"/>
      <c r="B969" s="587" t="s">
        <v>1134</v>
      </c>
      <c r="C969" s="856"/>
      <c r="D969" s="854"/>
      <c r="E969" s="857"/>
      <c r="F969" s="610"/>
      <c r="G969" s="858"/>
      <c r="H969" s="678"/>
      <c r="I969" s="854"/>
      <c r="J969" s="677"/>
      <c r="K969" s="188" t="s">
        <v>1135</v>
      </c>
    </row>
    <row r="970" spans="1:11" x14ac:dyDescent="0.2">
      <c r="A970" s="859"/>
      <c r="B970" s="588"/>
      <c r="C970" s="860"/>
      <c r="D970" s="861"/>
      <c r="E970" s="862"/>
      <c r="F970" s="863"/>
      <c r="G970" s="884"/>
      <c r="H970" s="865"/>
      <c r="I970" s="861"/>
      <c r="J970" s="868"/>
      <c r="K970" s="521"/>
    </row>
    <row r="971" spans="1:11" ht="21.75" thickBot="1" x14ac:dyDescent="0.25">
      <c r="A971" s="1493" t="s">
        <v>1136</v>
      </c>
      <c r="B971" s="1494"/>
      <c r="C971" s="869">
        <f>SUM(C939:C970)</f>
        <v>21477330.48</v>
      </c>
      <c r="D971" s="869">
        <f>SUM(D939:D970)</f>
        <v>16757115.609999999</v>
      </c>
      <c r="E971" s="650"/>
      <c r="F971" s="653"/>
      <c r="G971" s="885"/>
      <c r="H971" s="6"/>
      <c r="I971" s="869">
        <f>SUM(I939:I970)</f>
        <v>13005120.42</v>
      </c>
      <c r="J971" s="4"/>
      <c r="K971" s="4"/>
    </row>
    <row r="972" spans="1:11" ht="22.5" thickTop="1" thickBot="1" x14ac:dyDescent="0.25">
      <c r="A972" s="1495" t="s">
        <v>1137</v>
      </c>
      <c r="B972" s="1496"/>
      <c r="C972" s="886">
        <f>708625.8+20768704.68+1850.47</f>
        <v>21479180.949999999</v>
      </c>
      <c r="D972" s="886">
        <f>758229.6+15998886.01+1980</f>
        <v>16759095.609999999</v>
      </c>
      <c r="E972" s="443"/>
      <c r="F972" s="653"/>
      <c r="G972" s="885"/>
      <c r="H972" s="6"/>
      <c r="I972" s="886">
        <f>738017.41+12267103.01+1979.63</f>
        <v>13007100.050000001</v>
      </c>
      <c r="J972" s="4"/>
      <c r="K972" s="4"/>
    </row>
    <row r="973" spans="1:11" ht="21.75" thickTop="1" x14ac:dyDescent="0.2"/>
    <row r="974" spans="1:11" x14ac:dyDescent="0.2">
      <c r="A974" s="839"/>
      <c r="B974" s="364"/>
      <c r="C974" s="364"/>
      <c r="D974" s="364"/>
      <c r="E974" s="364"/>
      <c r="F974" s="364"/>
      <c r="G974" s="364"/>
      <c r="H974" s="364"/>
      <c r="I974" s="364"/>
      <c r="J974" s="650" t="s">
        <v>141</v>
      </c>
    </row>
    <row r="975" spans="1:11" x14ac:dyDescent="0.2">
      <c r="A975" s="1084" t="s">
        <v>17</v>
      </c>
      <c r="B975" s="1084"/>
      <c r="C975" s="1084"/>
      <c r="D975" s="1084"/>
      <c r="E975" s="1084"/>
      <c r="F975" s="1084"/>
      <c r="G975" s="1084"/>
      <c r="H975" s="1084"/>
      <c r="I975" s="1084"/>
      <c r="J975" s="1084"/>
    </row>
    <row r="976" spans="1:11" x14ac:dyDescent="0.2">
      <c r="A976" s="1084" t="s">
        <v>1068</v>
      </c>
      <c r="B976" s="1084"/>
      <c r="C976" s="1084"/>
      <c r="D976" s="1084"/>
      <c r="E976" s="1084"/>
      <c r="F976" s="1084"/>
      <c r="G976" s="1084"/>
      <c r="H976" s="1084"/>
      <c r="I976" s="1084"/>
      <c r="J976" s="1084"/>
    </row>
    <row r="977" spans="1:11" x14ac:dyDescent="0.2">
      <c r="A977" s="1101" t="s">
        <v>269</v>
      </c>
      <c r="B977" s="1101"/>
      <c r="C977" s="1101"/>
      <c r="D977" s="1101"/>
      <c r="E977" s="1101"/>
      <c r="F977" s="1101"/>
      <c r="G977" s="1101"/>
      <c r="H977" s="1101"/>
      <c r="I977" s="1101"/>
      <c r="J977" s="1101"/>
    </row>
    <row r="978" spans="1:11" x14ac:dyDescent="0.2">
      <c r="A978" s="1084"/>
      <c r="B978" s="1084"/>
      <c r="C978" s="1084"/>
      <c r="D978" s="1084"/>
      <c r="E978" s="1084"/>
      <c r="F978" s="1084"/>
      <c r="G978" s="1084"/>
      <c r="H978" s="1084"/>
      <c r="I978" s="1084"/>
      <c r="J978" s="6"/>
    </row>
    <row r="979" spans="1:11" ht="42" x14ac:dyDescent="0.2">
      <c r="A979" s="1497" t="s">
        <v>1</v>
      </c>
      <c r="B979" s="1500" t="s">
        <v>492</v>
      </c>
      <c r="C979" s="887" t="s">
        <v>91</v>
      </c>
      <c r="D979" s="1501" t="s">
        <v>4</v>
      </c>
      <c r="E979" s="1501" t="s">
        <v>134</v>
      </c>
      <c r="F979" s="1504" t="s">
        <v>1069</v>
      </c>
      <c r="G979" s="1505"/>
      <c r="H979" s="1504" t="s">
        <v>147</v>
      </c>
      <c r="I979" s="1505"/>
      <c r="J979" s="888" t="s">
        <v>1070</v>
      </c>
    </row>
    <row r="980" spans="1:11" ht="42" x14ac:dyDescent="0.2">
      <c r="A980" s="1498"/>
      <c r="B980" s="1500"/>
      <c r="C980" s="889" t="s">
        <v>1071</v>
      </c>
      <c r="D980" s="1502"/>
      <c r="E980" s="1502"/>
      <c r="F980" s="1506"/>
      <c r="G980" s="1507"/>
      <c r="H980" s="1506"/>
      <c r="I980" s="1507"/>
      <c r="J980" s="890" t="s">
        <v>1073</v>
      </c>
    </row>
    <row r="981" spans="1:11" ht="42" x14ac:dyDescent="0.2">
      <c r="A981" s="1499"/>
      <c r="B981" s="1500"/>
      <c r="C981" s="891"/>
      <c r="D981" s="1503"/>
      <c r="E981" s="1503"/>
      <c r="F981" s="892" t="s">
        <v>10</v>
      </c>
      <c r="G981" s="893" t="s">
        <v>11</v>
      </c>
      <c r="H981" s="893" t="s">
        <v>12</v>
      </c>
      <c r="I981" s="893" t="s">
        <v>1074</v>
      </c>
      <c r="J981" s="894"/>
    </row>
    <row r="982" spans="1:11" ht="84" x14ac:dyDescent="0.2">
      <c r="A982" s="853">
        <v>1</v>
      </c>
      <c r="B982" s="587" t="s">
        <v>1138</v>
      </c>
      <c r="C982" s="854">
        <f>1980*100/107</f>
        <v>1850.4672897196263</v>
      </c>
      <c r="D982" s="854">
        <v>1980</v>
      </c>
      <c r="E982" s="883" t="s">
        <v>22</v>
      </c>
      <c r="F982" s="610" t="s">
        <v>1139</v>
      </c>
      <c r="G982" s="858">
        <v>900</v>
      </c>
      <c r="H982" s="610" t="s">
        <v>1139</v>
      </c>
      <c r="I982" s="858">
        <v>900</v>
      </c>
      <c r="J982" s="188" t="s">
        <v>1140</v>
      </c>
    </row>
    <row r="983" spans="1:11" ht="84" x14ac:dyDescent="0.2">
      <c r="A983" s="859"/>
      <c r="B983" s="588" t="s">
        <v>1141</v>
      </c>
      <c r="C983" s="860"/>
      <c r="D983" s="861"/>
      <c r="E983" s="867"/>
      <c r="F983" s="863" t="s">
        <v>1142</v>
      </c>
      <c r="G983" s="861">
        <v>1079.6300000000001</v>
      </c>
      <c r="H983" s="863" t="s">
        <v>1142</v>
      </c>
      <c r="I983" s="861">
        <v>1079.6300000000001</v>
      </c>
      <c r="J983" s="521" t="s">
        <v>1143</v>
      </c>
    </row>
    <row r="984" spans="1:11" ht="21.75" thickBot="1" x14ac:dyDescent="0.25">
      <c r="A984" s="1493" t="s">
        <v>1144</v>
      </c>
      <c r="B984" s="1494"/>
      <c r="C984" s="869">
        <f>SUM(C982:C983)</f>
        <v>1850.4672897196263</v>
      </c>
      <c r="D984" s="869">
        <f>SUM(D982:D983)</f>
        <v>1980</v>
      </c>
      <c r="E984" s="650"/>
      <c r="F984" s="653"/>
      <c r="G984" s="885"/>
      <c r="H984" s="6"/>
      <c r="I984" s="869">
        <f>SUM(I982:I983)</f>
        <v>1979.63</v>
      </c>
      <c r="J984" s="4"/>
    </row>
    <row r="985" spans="1:11" ht="21.75" thickTop="1" x14ac:dyDescent="0.2">
      <c r="A985" s="23"/>
      <c r="B985" s="24"/>
      <c r="C985" s="23"/>
      <c r="D985" s="23"/>
      <c r="E985" s="24"/>
      <c r="F985" s="23"/>
      <c r="G985" s="358"/>
      <c r="H985" s="23"/>
      <c r="I985" s="358"/>
      <c r="J985" s="358"/>
      <c r="K985" s="283" t="s">
        <v>0</v>
      </c>
    </row>
    <row r="986" spans="1:11" x14ac:dyDescent="0.2">
      <c r="A986" s="1101" t="s">
        <v>14</v>
      </c>
      <c r="B986" s="1101"/>
      <c r="C986" s="1101"/>
      <c r="D986" s="1101"/>
      <c r="E986" s="1101"/>
      <c r="F986" s="1101"/>
      <c r="G986" s="1101"/>
      <c r="H986" s="1101"/>
      <c r="I986" s="1101"/>
      <c r="J986" s="1101"/>
      <c r="K986" s="1101"/>
    </row>
    <row r="987" spans="1:11" x14ac:dyDescent="0.2">
      <c r="A987" s="1101" t="s">
        <v>1145</v>
      </c>
      <c r="B987" s="1101"/>
      <c r="C987" s="1101"/>
      <c r="D987" s="1101"/>
      <c r="E987" s="1101"/>
      <c r="F987" s="1101"/>
      <c r="G987" s="1101"/>
      <c r="H987" s="1101"/>
      <c r="I987" s="1101"/>
      <c r="J987" s="1101"/>
      <c r="K987" s="1101"/>
    </row>
    <row r="988" spans="1:11" x14ac:dyDescent="0.2">
      <c r="A988" s="1101" t="s">
        <v>1146</v>
      </c>
      <c r="B988" s="1101"/>
      <c r="C988" s="1101"/>
      <c r="D988" s="1101"/>
      <c r="E988" s="1101"/>
      <c r="F988" s="1101"/>
      <c r="G988" s="1101"/>
      <c r="H988" s="1101"/>
      <c r="I988" s="1101"/>
      <c r="J988" s="1101"/>
      <c r="K988" s="1101"/>
    </row>
    <row r="989" spans="1:11" x14ac:dyDescent="0.2">
      <c r="A989" s="49"/>
      <c r="B989" s="48"/>
      <c r="C989" s="49"/>
      <c r="D989" s="49"/>
      <c r="E989" s="48"/>
      <c r="F989" s="49"/>
      <c r="G989" s="360"/>
      <c r="H989" s="49"/>
      <c r="I989" s="360"/>
      <c r="J989" s="360"/>
      <c r="K989" s="48"/>
    </row>
    <row r="990" spans="1:11" x14ac:dyDescent="0.2">
      <c r="A990" s="1102" t="s">
        <v>1</v>
      </c>
      <c r="B990" s="1102" t="s">
        <v>2</v>
      </c>
      <c r="C990" s="1103" t="s">
        <v>3</v>
      </c>
      <c r="D990" s="1102" t="s">
        <v>4</v>
      </c>
      <c r="E990" s="1102" t="s">
        <v>5</v>
      </c>
      <c r="F990" s="1102" t="s">
        <v>6</v>
      </c>
      <c r="G990" s="1102"/>
      <c r="H990" s="1102" t="s">
        <v>7</v>
      </c>
      <c r="I990" s="1102"/>
      <c r="J990" s="1102" t="s">
        <v>8</v>
      </c>
      <c r="K990" s="1103" t="s">
        <v>9</v>
      </c>
    </row>
    <row r="991" spans="1:11" ht="42" x14ac:dyDescent="0.2">
      <c r="A991" s="1102"/>
      <c r="B991" s="1102"/>
      <c r="C991" s="1104"/>
      <c r="D991" s="1102"/>
      <c r="E991" s="1102"/>
      <c r="F991" s="278" t="s">
        <v>10</v>
      </c>
      <c r="G991" s="278" t="s">
        <v>11</v>
      </c>
      <c r="H991" s="278" t="s">
        <v>12</v>
      </c>
      <c r="I991" s="278" t="s">
        <v>13</v>
      </c>
      <c r="J991" s="1102"/>
      <c r="K991" s="1105"/>
    </row>
    <row r="992" spans="1:11" ht="42" x14ac:dyDescent="0.2">
      <c r="A992" s="50">
        <v>1</v>
      </c>
      <c r="B992" s="895" t="s">
        <v>1147</v>
      </c>
      <c r="C992" s="895">
        <v>14691.1</v>
      </c>
      <c r="D992" s="895">
        <v>14691.1</v>
      </c>
      <c r="E992" s="5" t="s">
        <v>22</v>
      </c>
      <c r="F992" s="895" t="s">
        <v>197</v>
      </c>
      <c r="G992" s="895">
        <v>14691.1</v>
      </c>
      <c r="H992" s="895" t="s">
        <v>197</v>
      </c>
      <c r="I992" s="895">
        <v>14691.1</v>
      </c>
      <c r="J992" s="896" t="s">
        <v>1148</v>
      </c>
      <c r="K992" s="10" t="s">
        <v>1149</v>
      </c>
    </row>
    <row r="993" spans="1:12" ht="42" x14ac:dyDescent="0.2">
      <c r="A993" s="50">
        <v>2</v>
      </c>
      <c r="B993" s="895" t="s">
        <v>1150</v>
      </c>
      <c r="C993" s="895">
        <v>38520</v>
      </c>
      <c r="D993" s="895">
        <v>38520</v>
      </c>
      <c r="E993" s="5" t="s">
        <v>22</v>
      </c>
      <c r="F993" s="895" t="s">
        <v>1151</v>
      </c>
      <c r="G993" s="895">
        <v>38520</v>
      </c>
      <c r="H993" s="895" t="s">
        <v>1151</v>
      </c>
      <c r="I993" s="895">
        <v>38520</v>
      </c>
      <c r="J993" s="896" t="s">
        <v>1148</v>
      </c>
      <c r="K993" s="10" t="s">
        <v>1152</v>
      </c>
    </row>
    <row r="994" spans="1:12" ht="63" x14ac:dyDescent="0.2">
      <c r="A994" s="50">
        <v>3</v>
      </c>
      <c r="B994" s="895" t="s">
        <v>1153</v>
      </c>
      <c r="C994" s="895">
        <v>49541</v>
      </c>
      <c r="D994" s="895">
        <v>49541</v>
      </c>
      <c r="E994" s="5" t="s">
        <v>22</v>
      </c>
      <c r="F994" s="895" t="s">
        <v>1154</v>
      </c>
      <c r="G994" s="895">
        <v>49541</v>
      </c>
      <c r="H994" s="895" t="s">
        <v>1154</v>
      </c>
      <c r="I994" s="895">
        <v>49541</v>
      </c>
      <c r="J994" s="896" t="s">
        <v>1148</v>
      </c>
      <c r="K994" s="10" t="s">
        <v>1155</v>
      </c>
    </row>
    <row r="995" spans="1:12" ht="42" x14ac:dyDescent="0.2">
      <c r="A995" s="50">
        <v>4</v>
      </c>
      <c r="B995" s="895" t="s">
        <v>1156</v>
      </c>
      <c r="C995" s="895">
        <v>45282.400000000001</v>
      </c>
      <c r="D995" s="895">
        <v>45282.400000000001</v>
      </c>
      <c r="E995" s="5" t="s">
        <v>22</v>
      </c>
      <c r="F995" s="895" t="s">
        <v>1157</v>
      </c>
      <c r="G995" s="895">
        <v>45282.400000000001</v>
      </c>
      <c r="H995" s="895" t="s">
        <v>1157</v>
      </c>
      <c r="I995" s="895">
        <v>45282.400000000001</v>
      </c>
      <c r="J995" s="896" t="s">
        <v>1148</v>
      </c>
      <c r="K995" s="10" t="s">
        <v>1158</v>
      </c>
    </row>
    <row r="996" spans="1:12" ht="42" x14ac:dyDescent="0.2">
      <c r="A996" s="50">
        <v>5</v>
      </c>
      <c r="B996" s="895" t="s">
        <v>1159</v>
      </c>
      <c r="C996" s="895">
        <v>98900.1</v>
      </c>
      <c r="D996" s="895">
        <v>98900.1</v>
      </c>
      <c r="E996" s="5" t="s">
        <v>22</v>
      </c>
      <c r="F996" s="895" t="s">
        <v>197</v>
      </c>
      <c r="G996" s="895">
        <v>98900.1</v>
      </c>
      <c r="H996" s="895" t="s">
        <v>197</v>
      </c>
      <c r="I996" s="895">
        <v>98900.1</v>
      </c>
      <c r="J996" s="896" t="s">
        <v>1148</v>
      </c>
      <c r="K996" s="10" t="s">
        <v>1160</v>
      </c>
    </row>
    <row r="997" spans="1:12" ht="63" x14ac:dyDescent="0.2">
      <c r="A997" s="50">
        <v>6</v>
      </c>
      <c r="B997" s="895" t="s">
        <v>1161</v>
      </c>
      <c r="C997" s="895">
        <v>42265</v>
      </c>
      <c r="D997" s="895">
        <v>42265</v>
      </c>
      <c r="E997" s="5" t="s">
        <v>22</v>
      </c>
      <c r="F997" s="895" t="s">
        <v>1162</v>
      </c>
      <c r="G997" s="895">
        <v>42265</v>
      </c>
      <c r="H997" s="895" t="s">
        <v>1162</v>
      </c>
      <c r="I997" s="895">
        <v>42265</v>
      </c>
      <c r="J997" s="896" t="s">
        <v>1148</v>
      </c>
      <c r="K997" s="10" t="s">
        <v>1163</v>
      </c>
    </row>
    <row r="998" spans="1:12" ht="42" x14ac:dyDescent="0.2">
      <c r="A998" s="50">
        <v>7</v>
      </c>
      <c r="B998" s="895" t="s">
        <v>1164</v>
      </c>
      <c r="C998" s="895">
        <v>4451.2</v>
      </c>
      <c r="D998" s="895">
        <v>4451.2</v>
      </c>
      <c r="E998" s="5" t="s">
        <v>22</v>
      </c>
      <c r="F998" s="895" t="s">
        <v>1165</v>
      </c>
      <c r="G998" s="895">
        <v>4451.2</v>
      </c>
      <c r="H998" s="895" t="s">
        <v>1165</v>
      </c>
      <c r="I998" s="895">
        <v>4451.2</v>
      </c>
      <c r="J998" s="896" t="s">
        <v>1148</v>
      </c>
      <c r="K998" s="10" t="s">
        <v>1166</v>
      </c>
    </row>
    <row r="999" spans="1:12" ht="42" x14ac:dyDescent="0.2">
      <c r="A999" s="50">
        <v>8</v>
      </c>
      <c r="B999" s="895" t="s">
        <v>1167</v>
      </c>
      <c r="C999" s="895">
        <v>3841.3</v>
      </c>
      <c r="D999" s="895">
        <v>3841.3</v>
      </c>
      <c r="E999" s="5" t="s">
        <v>22</v>
      </c>
      <c r="F999" s="895" t="s">
        <v>33</v>
      </c>
      <c r="G999" s="895">
        <v>3841.3</v>
      </c>
      <c r="H999" s="895" t="s">
        <v>33</v>
      </c>
      <c r="I999" s="895">
        <v>3841.3</v>
      </c>
      <c r="J999" s="896" t="s">
        <v>1148</v>
      </c>
      <c r="K999" s="10" t="s">
        <v>1168</v>
      </c>
    </row>
    <row r="1000" spans="1:12" ht="42" x14ac:dyDescent="0.2">
      <c r="A1000" s="50">
        <v>9</v>
      </c>
      <c r="B1000" s="895" t="s">
        <v>1169</v>
      </c>
      <c r="C1000" s="895">
        <v>32100</v>
      </c>
      <c r="D1000" s="895">
        <v>32100</v>
      </c>
      <c r="E1000" s="5" t="s">
        <v>22</v>
      </c>
      <c r="F1000" s="895" t="s">
        <v>1170</v>
      </c>
      <c r="G1000" s="895">
        <v>32100</v>
      </c>
      <c r="H1000" s="895" t="s">
        <v>1170</v>
      </c>
      <c r="I1000" s="895">
        <v>32100</v>
      </c>
      <c r="J1000" s="896" t="s">
        <v>1148</v>
      </c>
      <c r="K1000" s="10" t="s">
        <v>1171</v>
      </c>
    </row>
    <row r="1001" spans="1:12" ht="42" x14ac:dyDescent="0.2">
      <c r="A1001" s="50">
        <v>10</v>
      </c>
      <c r="B1001" s="895" t="s">
        <v>1172</v>
      </c>
      <c r="C1001" s="895">
        <v>4601</v>
      </c>
      <c r="D1001" s="895">
        <v>4601</v>
      </c>
      <c r="E1001" s="5" t="s">
        <v>22</v>
      </c>
      <c r="F1001" s="895" t="s">
        <v>197</v>
      </c>
      <c r="G1001" s="895">
        <v>4601</v>
      </c>
      <c r="H1001" s="895" t="s">
        <v>197</v>
      </c>
      <c r="I1001" s="895">
        <v>4601</v>
      </c>
      <c r="J1001" s="896" t="s">
        <v>1148</v>
      </c>
      <c r="K1001" s="10" t="s">
        <v>1173</v>
      </c>
    </row>
    <row r="1002" spans="1:12" ht="42" x14ac:dyDescent="0.2">
      <c r="A1002" s="50">
        <v>11</v>
      </c>
      <c r="B1002" s="895" t="s">
        <v>1174</v>
      </c>
      <c r="C1002" s="895">
        <v>24168.09</v>
      </c>
      <c r="D1002" s="895">
        <v>24168.09</v>
      </c>
      <c r="E1002" s="5" t="s">
        <v>22</v>
      </c>
      <c r="F1002" s="895" t="s">
        <v>197</v>
      </c>
      <c r="G1002" s="895">
        <v>24168.09</v>
      </c>
      <c r="H1002" s="895" t="s">
        <v>197</v>
      </c>
      <c r="I1002" s="895">
        <v>24168.09</v>
      </c>
      <c r="J1002" s="896" t="s">
        <v>1148</v>
      </c>
      <c r="K1002" s="10" t="s">
        <v>1175</v>
      </c>
    </row>
    <row r="1003" spans="1:12" ht="84" x14ac:dyDescent="0.2">
      <c r="A1003" s="50">
        <v>12</v>
      </c>
      <c r="B1003" s="895" t="s">
        <v>1176</v>
      </c>
      <c r="C1003" s="895">
        <v>4451.2</v>
      </c>
      <c r="D1003" s="895">
        <v>4451.2</v>
      </c>
      <c r="E1003" s="5" t="s">
        <v>22</v>
      </c>
      <c r="F1003" s="895" t="s">
        <v>197</v>
      </c>
      <c r="G1003" s="895">
        <v>4451.2</v>
      </c>
      <c r="H1003" s="895" t="s">
        <v>197</v>
      </c>
      <c r="I1003" s="895">
        <v>4451.2</v>
      </c>
      <c r="J1003" s="896" t="s">
        <v>1148</v>
      </c>
      <c r="K1003" s="10" t="s">
        <v>1177</v>
      </c>
    </row>
    <row r="1004" spans="1:12" ht="42" x14ac:dyDescent="0.2">
      <c r="A1004" s="50">
        <v>13</v>
      </c>
      <c r="B1004" s="895" t="s">
        <v>1178</v>
      </c>
      <c r="C1004" s="895">
        <v>6077.6</v>
      </c>
      <c r="D1004" s="895">
        <v>6077.6</v>
      </c>
      <c r="E1004" s="5" t="s">
        <v>22</v>
      </c>
      <c r="F1004" s="895" t="s">
        <v>197</v>
      </c>
      <c r="G1004" s="895">
        <v>6077.6</v>
      </c>
      <c r="H1004" s="895" t="s">
        <v>197</v>
      </c>
      <c r="I1004" s="895">
        <v>6077.6</v>
      </c>
      <c r="J1004" s="896" t="s">
        <v>1148</v>
      </c>
      <c r="K1004" s="10" t="s">
        <v>1177</v>
      </c>
    </row>
    <row r="1005" spans="1:12" x14ac:dyDescent="0.2">
      <c r="C1005" s="52"/>
      <c r="D1005" s="52"/>
    </row>
    <row r="1006" spans="1:12" x14ac:dyDescent="0.2">
      <c r="C1006" s="52"/>
      <c r="D1006" s="52"/>
      <c r="H1006" s="897" t="s">
        <v>1179</v>
      </c>
      <c r="I1006" s="898">
        <f>SUM(I992:I1004)</f>
        <v>368889.99</v>
      </c>
      <c r="J1006" s="897" t="s">
        <v>453</v>
      </c>
    </row>
    <row r="1007" spans="1:12" x14ac:dyDescent="0.2">
      <c r="A1007" s="23"/>
      <c r="B1007" s="24"/>
      <c r="C1007" s="363"/>
      <c r="D1007" s="363"/>
      <c r="E1007" s="24"/>
      <c r="F1007" s="23"/>
      <c r="G1007" s="358"/>
      <c r="H1007" s="23"/>
      <c r="I1007" s="358"/>
      <c r="J1007" s="358"/>
      <c r="K1007" s="283"/>
      <c r="L1007" s="283" t="s">
        <v>0</v>
      </c>
    </row>
    <row r="1008" spans="1:12" x14ac:dyDescent="0.2">
      <c r="A1008" s="1084" t="s">
        <v>1261</v>
      </c>
      <c r="B1008" s="1084"/>
      <c r="C1008" s="1084"/>
      <c r="D1008" s="1084"/>
      <c r="E1008" s="1084"/>
      <c r="F1008" s="1084"/>
      <c r="G1008" s="1084"/>
      <c r="H1008" s="1084"/>
      <c r="I1008" s="1084"/>
      <c r="J1008" s="1084"/>
      <c r="K1008" s="1084"/>
      <c r="L1008" s="1084"/>
    </row>
    <row r="1009" spans="1:12" x14ac:dyDescent="0.2">
      <c r="A1009" s="1084" t="s">
        <v>1180</v>
      </c>
      <c r="B1009" s="1084"/>
      <c r="C1009" s="1084"/>
      <c r="D1009" s="1084"/>
      <c r="E1009" s="1084"/>
      <c r="F1009" s="1084"/>
      <c r="G1009" s="1084"/>
      <c r="H1009" s="1084"/>
      <c r="I1009" s="1084"/>
      <c r="J1009" s="1084"/>
      <c r="K1009" s="1084"/>
      <c r="L1009" s="1084"/>
    </row>
    <row r="1010" spans="1:12" x14ac:dyDescent="0.2">
      <c r="A1010" s="1084" t="s">
        <v>1181</v>
      </c>
      <c r="B1010" s="1084"/>
      <c r="C1010" s="1084"/>
      <c r="D1010" s="1084"/>
      <c r="E1010" s="1084"/>
      <c r="F1010" s="1084"/>
      <c r="G1010" s="1084"/>
      <c r="H1010" s="1084"/>
      <c r="I1010" s="1084"/>
      <c r="J1010" s="1084"/>
      <c r="K1010" s="1084"/>
      <c r="L1010" s="1084"/>
    </row>
    <row r="1011" spans="1:12" x14ac:dyDescent="0.2">
      <c r="A1011" s="49"/>
      <c r="B1011" s="48"/>
      <c r="C1011" s="365"/>
      <c r="D1011" s="365"/>
      <c r="E1011" s="48"/>
      <c r="F1011" s="49"/>
      <c r="G1011" s="360"/>
      <c r="H1011" s="49"/>
      <c r="I1011" s="360"/>
      <c r="J1011" s="360"/>
      <c r="K1011" s="24"/>
      <c r="L1011" s="899"/>
    </row>
    <row r="1012" spans="1:12" x14ac:dyDescent="0.2">
      <c r="A1012" s="1085" t="s">
        <v>29</v>
      </c>
      <c r="B1012" s="1085" t="s">
        <v>2</v>
      </c>
      <c r="C1012" s="1086" t="s">
        <v>1182</v>
      </c>
      <c r="D1012" s="1088" t="s">
        <v>1183</v>
      </c>
      <c r="E1012" s="1085" t="s">
        <v>5</v>
      </c>
      <c r="F1012" s="1085" t="s">
        <v>6</v>
      </c>
      <c r="G1012" s="1085"/>
      <c r="H1012" s="1085" t="s">
        <v>7</v>
      </c>
      <c r="I1012" s="1085"/>
      <c r="J1012" s="1085" t="s">
        <v>8</v>
      </c>
      <c r="K1012" s="1085" t="s">
        <v>9</v>
      </c>
      <c r="L1012" s="1085"/>
    </row>
    <row r="1013" spans="1:12" ht="42" x14ac:dyDescent="0.2">
      <c r="A1013" s="1085"/>
      <c r="B1013" s="1085"/>
      <c r="C1013" s="1087"/>
      <c r="D1013" s="1088"/>
      <c r="E1013" s="1085"/>
      <c r="F1013" s="900" t="s">
        <v>10</v>
      </c>
      <c r="G1013" s="900" t="s">
        <v>11</v>
      </c>
      <c r="H1013" s="900" t="s">
        <v>12</v>
      </c>
      <c r="I1013" s="900" t="s">
        <v>1184</v>
      </c>
      <c r="J1013" s="1085"/>
      <c r="K1013" s="1085"/>
      <c r="L1013" s="1085"/>
    </row>
    <row r="1014" spans="1:12" ht="42" x14ac:dyDescent="0.2">
      <c r="A1014" s="88">
        <v>1</v>
      </c>
      <c r="B1014" s="91" t="s">
        <v>1185</v>
      </c>
      <c r="C1014" s="594">
        <v>134648.79999999999</v>
      </c>
      <c r="D1014" s="525">
        <v>134648.79999999999</v>
      </c>
      <c r="E1014" s="421" t="s">
        <v>32</v>
      </c>
      <c r="F1014" s="595" t="s">
        <v>1186</v>
      </c>
      <c r="G1014" s="596">
        <v>124997.4</v>
      </c>
      <c r="H1014" s="595" t="s">
        <v>1186</v>
      </c>
      <c r="I1014" s="596">
        <v>124997.4</v>
      </c>
      <c r="J1014" s="421" t="s">
        <v>70</v>
      </c>
      <c r="K1014" s="458">
        <v>3300074378</v>
      </c>
      <c r="L1014" s="458" t="s">
        <v>1187</v>
      </c>
    </row>
    <row r="1015" spans="1:12" ht="105" x14ac:dyDescent="0.2">
      <c r="A1015" s="88">
        <v>2</v>
      </c>
      <c r="B1015" s="135" t="s">
        <v>1188</v>
      </c>
      <c r="C1015" s="324">
        <v>25626.5</v>
      </c>
      <c r="D1015" s="324">
        <v>25626.5</v>
      </c>
      <c r="E1015" s="421" t="s">
        <v>32</v>
      </c>
      <c r="F1015" s="92" t="s">
        <v>1189</v>
      </c>
      <c r="G1015" s="597">
        <v>25626.5</v>
      </c>
      <c r="H1015" s="92" t="s">
        <v>1189</v>
      </c>
      <c r="I1015" s="598">
        <v>25626.5</v>
      </c>
      <c r="J1015" s="421" t="s">
        <v>70</v>
      </c>
      <c r="K1015" s="88">
        <v>3300075088</v>
      </c>
      <c r="L1015" s="88" t="s">
        <v>1187</v>
      </c>
    </row>
    <row r="1016" spans="1:12" ht="42" x14ac:dyDescent="0.2">
      <c r="A1016" s="88">
        <v>3</v>
      </c>
      <c r="B1016" s="89" t="s">
        <v>1190</v>
      </c>
      <c r="C1016" s="599">
        <v>484196.4</v>
      </c>
      <c r="D1016" s="325">
        <v>484196.4</v>
      </c>
      <c r="E1016" s="421" t="s">
        <v>32</v>
      </c>
      <c r="F1016" s="595" t="s">
        <v>1191</v>
      </c>
      <c r="G1016" s="597">
        <v>484196.4</v>
      </c>
      <c r="H1016" s="595" t="s">
        <v>1191</v>
      </c>
      <c r="I1016" s="597">
        <v>484196.4</v>
      </c>
      <c r="J1016" s="421" t="s">
        <v>70</v>
      </c>
      <c r="K1016" s="88">
        <v>3300075168</v>
      </c>
      <c r="L1016" s="88" t="s">
        <v>1187</v>
      </c>
    </row>
    <row r="1017" spans="1:12" ht="42" x14ac:dyDescent="0.2">
      <c r="A1017" s="88">
        <v>4</v>
      </c>
      <c r="B1017" s="89" t="s">
        <v>1192</v>
      </c>
      <c r="C1017" s="325">
        <v>125190</v>
      </c>
      <c r="D1017" s="325">
        <v>125190</v>
      </c>
      <c r="E1017" s="421" t="s">
        <v>32</v>
      </c>
      <c r="F1017" s="92" t="s">
        <v>1189</v>
      </c>
      <c r="G1017" s="597">
        <v>12190</v>
      </c>
      <c r="H1017" s="92" t="s">
        <v>1189</v>
      </c>
      <c r="I1017" s="597">
        <v>125190</v>
      </c>
      <c r="J1017" s="421" t="s">
        <v>70</v>
      </c>
      <c r="K1017" s="88">
        <v>3300075154</v>
      </c>
      <c r="L1017" s="88" t="s">
        <v>1187</v>
      </c>
    </row>
    <row r="1018" spans="1:12" ht="84" x14ac:dyDescent="0.2">
      <c r="A1018" s="88">
        <v>5</v>
      </c>
      <c r="B1018" s="135" t="s">
        <v>1193</v>
      </c>
      <c r="C1018" s="324">
        <v>105181</v>
      </c>
      <c r="D1018" s="324">
        <v>105181</v>
      </c>
      <c r="E1018" s="421" t="s">
        <v>32</v>
      </c>
      <c r="F1018" s="92" t="s">
        <v>1194</v>
      </c>
      <c r="G1018" s="597">
        <v>105181</v>
      </c>
      <c r="H1018" s="92" t="s">
        <v>1194</v>
      </c>
      <c r="I1018" s="598">
        <v>105181</v>
      </c>
      <c r="J1018" s="421" t="s">
        <v>70</v>
      </c>
      <c r="K1018" s="88">
        <v>3300075199</v>
      </c>
      <c r="L1018" s="88" t="s">
        <v>1195</v>
      </c>
    </row>
    <row r="1019" spans="1:12" ht="42" x14ac:dyDescent="0.2">
      <c r="A1019" s="88">
        <v>6</v>
      </c>
      <c r="B1019" s="135" t="s">
        <v>1196</v>
      </c>
      <c r="C1019" s="324">
        <v>177620</v>
      </c>
      <c r="D1019" s="324">
        <v>177620</v>
      </c>
      <c r="E1019" s="421" t="s">
        <v>32</v>
      </c>
      <c r="F1019" s="92" t="s">
        <v>1189</v>
      </c>
      <c r="G1019" s="597">
        <v>177620</v>
      </c>
      <c r="H1019" s="92" t="s">
        <v>1189</v>
      </c>
      <c r="I1019" s="598">
        <v>177620</v>
      </c>
      <c r="J1019" s="421" t="s">
        <v>70</v>
      </c>
      <c r="K1019" s="88">
        <v>3300075217</v>
      </c>
      <c r="L1019" s="88" t="s">
        <v>1195</v>
      </c>
    </row>
    <row r="1020" spans="1:12" ht="42" x14ac:dyDescent="0.2">
      <c r="A1020" s="97">
        <v>7</v>
      </c>
      <c r="B1020" s="89" t="s">
        <v>1197</v>
      </c>
      <c r="C1020" s="325">
        <v>205333</v>
      </c>
      <c r="D1020" s="325">
        <v>205333</v>
      </c>
      <c r="E1020" s="421" t="s">
        <v>32</v>
      </c>
      <c r="F1020" s="92" t="s">
        <v>1189</v>
      </c>
      <c r="G1020" s="597">
        <v>205333</v>
      </c>
      <c r="H1020" s="92" t="s">
        <v>1189</v>
      </c>
      <c r="I1020" s="597">
        <v>205333</v>
      </c>
      <c r="J1020" s="421" t="s">
        <v>70</v>
      </c>
      <c r="K1020" s="88">
        <v>3300075231</v>
      </c>
      <c r="L1020" s="88" t="s">
        <v>1198</v>
      </c>
    </row>
    <row r="1021" spans="1:12" ht="63" x14ac:dyDescent="0.2">
      <c r="A1021" s="97">
        <v>8</v>
      </c>
      <c r="B1021" s="89" t="s">
        <v>1199</v>
      </c>
      <c r="C1021" s="325">
        <v>25145</v>
      </c>
      <c r="D1021" s="325">
        <v>25145</v>
      </c>
      <c r="E1021" s="421" t="s">
        <v>32</v>
      </c>
      <c r="F1021" s="595" t="s">
        <v>1200</v>
      </c>
      <c r="G1021" s="597">
        <v>24610</v>
      </c>
      <c r="H1021" s="595" t="s">
        <v>1200</v>
      </c>
      <c r="I1021" s="597">
        <v>24610</v>
      </c>
      <c r="J1021" s="421" t="s">
        <v>70</v>
      </c>
      <c r="K1021" s="88">
        <v>3300075238</v>
      </c>
      <c r="L1021" s="88" t="s">
        <v>1201</v>
      </c>
    </row>
    <row r="1022" spans="1:12" ht="42" x14ac:dyDescent="0.2">
      <c r="A1022" s="88">
        <v>9</v>
      </c>
      <c r="B1022" s="135" t="s">
        <v>1202</v>
      </c>
      <c r="C1022" s="324">
        <v>52430</v>
      </c>
      <c r="D1022" s="324">
        <v>52430</v>
      </c>
      <c r="E1022" s="421" t="s">
        <v>32</v>
      </c>
      <c r="F1022" s="92" t="s">
        <v>1203</v>
      </c>
      <c r="G1022" s="597">
        <v>52430</v>
      </c>
      <c r="H1022" s="92" t="s">
        <v>1203</v>
      </c>
      <c r="I1022" s="598">
        <v>52430</v>
      </c>
      <c r="J1022" s="421" t="s">
        <v>70</v>
      </c>
      <c r="K1022" s="88">
        <v>3300075241</v>
      </c>
      <c r="L1022" s="88" t="s">
        <v>1201</v>
      </c>
    </row>
    <row r="1023" spans="1:12" ht="126" x14ac:dyDescent="0.2">
      <c r="A1023" s="88">
        <v>10</v>
      </c>
      <c r="B1023" s="135" t="s">
        <v>1204</v>
      </c>
      <c r="C1023" s="324">
        <v>500000</v>
      </c>
      <c r="D1023" s="324">
        <v>498941</v>
      </c>
      <c r="E1023" s="421" t="s">
        <v>32</v>
      </c>
      <c r="F1023" s="92" t="s">
        <v>1205</v>
      </c>
      <c r="G1023" s="597">
        <v>498941</v>
      </c>
      <c r="H1023" s="92" t="s">
        <v>1205</v>
      </c>
      <c r="I1023" s="598">
        <v>498941</v>
      </c>
      <c r="J1023" s="421" t="s">
        <v>70</v>
      </c>
      <c r="K1023" s="88">
        <v>3300075136</v>
      </c>
      <c r="L1023" s="88" t="s">
        <v>1206</v>
      </c>
    </row>
    <row r="1024" spans="1:12" x14ac:dyDescent="0.2">
      <c r="A1024" s="1060">
        <v>11</v>
      </c>
      <c r="B1024" s="1063" t="s">
        <v>1207</v>
      </c>
      <c r="C1024" s="1066">
        <v>8000000</v>
      </c>
      <c r="D1024" s="1066">
        <v>7975764.5999999996</v>
      </c>
      <c r="E1024" s="1078" t="s">
        <v>385</v>
      </c>
      <c r="F1024" s="458" t="s">
        <v>1208</v>
      </c>
      <c r="G1024" s="597">
        <v>7963500</v>
      </c>
      <c r="H1024" s="1081" t="s">
        <v>1209</v>
      </c>
      <c r="I1024" s="1075">
        <v>7949600.96</v>
      </c>
      <c r="J1024" s="1078" t="s">
        <v>34</v>
      </c>
      <c r="K1024" s="1060" t="s">
        <v>1210</v>
      </c>
      <c r="L1024" s="1060" t="s">
        <v>1206</v>
      </c>
    </row>
    <row r="1025" spans="1:12" ht="42" x14ac:dyDescent="0.2">
      <c r="A1025" s="1061"/>
      <c r="B1025" s="1064"/>
      <c r="C1025" s="1067"/>
      <c r="D1025" s="1067"/>
      <c r="E1025" s="1079"/>
      <c r="F1025" s="458" t="s">
        <v>1211</v>
      </c>
      <c r="G1025" s="597">
        <v>7960000</v>
      </c>
      <c r="H1025" s="1082"/>
      <c r="I1025" s="1076"/>
      <c r="J1025" s="1079"/>
      <c r="K1025" s="1061"/>
      <c r="L1025" s="1061"/>
    </row>
    <row r="1026" spans="1:12" ht="42" x14ac:dyDescent="0.2">
      <c r="A1026" s="1062"/>
      <c r="B1026" s="1065"/>
      <c r="C1026" s="1068"/>
      <c r="D1026" s="1068"/>
      <c r="E1026" s="1080"/>
      <c r="F1026" s="458" t="s">
        <v>1209</v>
      </c>
      <c r="G1026" s="597">
        <v>7955000</v>
      </c>
      <c r="H1026" s="1083"/>
      <c r="I1026" s="1077"/>
      <c r="J1026" s="1080"/>
      <c r="K1026" s="1062"/>
      <c r="L1026" s="1062"/>
    </row>
    <row r="1027" spans="1:12" ht="42" x14ac:dyDescent="0.2">
      <c r="A1027" s="88">
        <v>12</v>
      </c>
      <c r="B1027" s="135" t="s">
        <v>1212</v>
      </c>
      <c r="C1027" s="324">
        <v>468981</v>
      </c>
      <c r="D1027" s="324">
        <v>468981</v>
      </c>
      <c r="E1027" s="421" t="s">
        <v>32</v>
      </c>
      <c r="F1027" s="92" t="s">
        <v>1213</v>
      </c>
      <c r="G1027" s="597">
        <v>468981</v>
      </c>
      <c r="H1027" s="92" t="s">
        <v>1213</v>
      </c>
      <c r="I1027" s="598">
        <v>468981</v>
      </c>
      <c r="J1027" s="421" t="s">
        <v>70</v>
      </c>
      <c r="K1027" s="88">
        <v>3300075183</v>
      </c>
      <c r="L1027" s="88" t="s">
        <v>1214</v>
      </c>
    </row>
    <row r="1028" spans="1:12" ht="42" x14ac:dyDescent="0.2">
      <c r="A1028" s="88">
        <v>13</v>
      </c>
      <c r="B1028" s="600" t="s">
        <v>1215</v>
      </c>
      <c r="C1028" s="324">
        <v>133211.79</v>
      </c>
      <c r="D1028" s="324">
        <v>133211.79</v>
      </c>
      <c r="E1028" s="421" t="s">
        <v>32</v>
      </c>
      <c r="F1028" s="92" t="s">
        <v>1216</v>
      </c>
      <c r="G1028" s="597">
        <v>133211.79</v>
      </c>
      <c r="H1028" s="92" t="s">
        <v>1216</v>
      </c>
      <c r="I1028" s="598">
        <v>133211.79</v>
      </c>
      <c r="J1028" s="421" t="s">
        <v>70</v>
      </c>
      <c r="K1028" s="88">
        <v>3300075188</v>
      </c>
      <c r="L1028" s="88" t="s">
        <v>1214</v>
      </c>
    </row>
    <row r="1029" spans="1:12" ht="84" x14ac:dyDescent="0.2">
      <c r="A1029" s="88">
        <v>14</v>
      </c>
      <c r="B1029" s="600" t="s">
        <v>1217</v>
      </c>
      <c r="C1029" s="324">
        <v>65270</v>
      </c>
      <c r="D1029" s="324">
        <v>65270</v>
      </c>
      <c r="E1029" s="421" t="s">
        <v>32</v>
      </c>
      <c r="F1029" s="92" t="s">
        <v>1218</v>
      </c>
      <c r="G1029" s="597">
        <v>65270</v>
      </c>
      <c r="H1029" s="92" t="s">
        <v>1218</v>
      </c>
      <c r="I1029" s="598">
        <v>65270</v>
      </c>
      <c r="J1029" s="421" t="s">
        <v>70</v>
      </c>
      <c r="K1029" s="88">
        <v>3300075096</v>
      </c>
      <c r="L1029" s="88" t="s">
        <v>1219</v>
      </c>
    </row>
    <row r="1030" spans="1:12" ht="63" x14ac:dyDescent="0.2">
      <c r="A1030" s="88">
        <v>15</v>
      </c>
      <c r="B1030" s="600" t="s">
        <v>1220</v>
      </c>
      <c r="C1030" s="324">
        <v>82721.7</v>
      </c>
      <c r="D1030" s="324">
        <v>82721.7</v>
      </c>
      <c r="E1030" s="421" t="s">
        <v>32</v>
      </c>
      <c r="F1030" s="92" t="s">
        <v>197</v>
      </c>
      <c r="G1030" s="597">
        <v>82721.7</v>
      </c>
      <c r="H1030" s="11" t="s">
        <v>197</v>
      </c>
      <c r="I1030" s="598">
        <v>82721.7</v>
      </c>
      <c r="J1030" s="421" t="s">
        <v>70</v>
      </c>
      <c r="K1030" s="88">
        <v>3300074893</v>
      </c>
      <c r="L1030" s="88" t="s">
        <v>1219</v>
      </c>
    </row>
    <row r="1031" spans="1:12" ht="84" x14ac:dyDescent="0.2">
      <c r="A1031" s="88">
        <v>16</v>
      </c>
      <c r="B1031" s="600" t="s">
        <v>1221</v>
      </c>
      <c r="C1031" s="324">
        <v>6687.5</v>
      </c>
      <c r="D1031" s="324">
        <v>6687.5</v>
      </c>
      <c r="E1031" s="421" t="s">
        <v>32</v>
      </c>
      <c r="F1031" s="92" t="s">
        <v>1222</v>
      </c>
      <c r="G1031" s="597">
        <v>6687.5</v>
      </c>
      <c r="H1031" s="92" t="s">
        <v>1222</v>
      </c>
      <c r="I1031" s="598">
        <v>6687.5</v>
      </c>
      <c r="J1031" s="421" t="s">
        <v>70</v>
      </c>
      <c r="K1031" s="88">
        <v>3300075316</v>
      </c>
      <c r="L1031" s="88" t="s">
        <v>1223</v>
      </c>
    </row>
    <row r="1032" spans="1:12" ht="42" x14ac:dyDescent="0.2">
      <c r="A1032" s="88">
        <v>17</v>
      </c>
      <c r="B1032" s="600" t="s">
        <v>1224</v>
      </c>
      <c r="C1032" s="324">
        <v>91378</v>
      </c>
      <c r="D1032" s="324">
        <v>91378</v>
      </c>
      <c r="E1032" s="421" t="s">
        <v>32</v>
      </c>
      <c r="F1032" s="92" t="s">
        <v>1189</v>
      </c>
      <c r="G1032" s="597">
        <v>91378</v>
      </c>
      <c r="H1032" s="92" t="s">
        <v>1189</v>
      </c>
      <c r="I1032" s="598">
        <v>91378</v>
      </c>
      <c r="J1032" s="421" t="s">
        <v>70</v>
      </c>
      <c r="K1032" s="88">
        <v>3300075240</v>
      </c>
      <c r="L1032" s="88" t="s">
        <v>1225</v>
      </c>
    </row>
    <row r="1033" spans="1:12" ht="42" x14ac:dyDescent="0.2">
      <c r="A1033" s="97">
        <v>18</v>
      </c>
      <c r="B1033" s="89" t="s">
        <v>1226</v>
      </c>
      <c r="C1033" s="325">
        <v>89880</v>
      </c>
      <c r="D1033" s="325">
        <v>89880</v>
      </c>
      <c r="E1033" s="421" t="s">
        <v>32</v>
      </c>
      <c r="F1033" s="595" t="s">
        <v>1227</v>
      </c>
      <c r="G1033" s="597">
        <v>89880</v>
      </c>
      <c r="H1033" s="595" t="s">
        <v>1227</v>
      </c>
      <c r="I1033" s="597">
        <v>89880</v>
      </c>
      <c r="J1033" s="421" t="s">
        <v>70</v>
      </c>
      <c r="K1033" s="88">
        <v>3300075404</v>
      </c>
      <c r="L1033" s="88" t="s">
        <v>1228</v>
      </c>
    </row>
    <row r="1034" spans="1:12" ht="63" x14ac:dyDescent="0.2">
      <c r="A1034" s="88">
        <v>19</v>
      </c>
      <c r="B1034" s="600" t="s">
        <v>1229</v>
      </c>
      <c r="C1034" s="325">
        <v>364335</v>
      </c>
      <c r="D1034" s="325">
        <v>364335</v>
      </c>
      <c r="E1034" s="421" t="s">
        <v>32</v>
      </c>
      <c r="F1034" s="595" t="s">
        <v>1230</v>
      </c>
      <c r="G1034" s="597">
        <v>364335</v>
      </c>
      <c r="H1034" s="595" t="s">
        <v>1230</v>
      </c>
      <c r="I1034" s="598">
        <v>364335</v>
      </c>
      <c r="J1034" s="421" t="s">
        <v>70</v>
      </c>
      <c r="K1034" s="88">
        <v>3300075392</v>
      </c>
      <c r="L1034" s="88" t="s">
        <v>1231</v>
      </c>
    </row>
    <row r="1035" spans="1:12" ht="63" x14ac:dyDescent="0.2">
      <c r="A1035" s="458">
        <v>20</v>
      </c>
      <c r="B1035" s="135" t="s">
        <v>1232</v>
      </c>
      <c r="C1035" s="324">
        <v>26675.1</v>
      </c>
      <c r="D1035" s="324">
        <v>26675.1</v>
      </c>
      <c r="E1035" s="421" t="s">
        <v>32</v>
      </c>
      <c r="F1035" s="92" t="s">
        <v>1189</v>
      </c>
      <c r="G1035" s="601">
        <v>26675.1</v>
      </c>
      <c r="H1035" s="92" t="s">
        <v>1189</v>
      </c>
      <c r="I1035" s="598">
        <v>26675.1</v>
      </c>
      <c r="J1035" s="421" t="s">
        <v>70</v>
      </c>
      <c r="K1035" s="88">
        <v>3300075410</v>
      </c>
      <c r="L1035" s="88" t="s">
        <v>1231</v>
      </c>
    </row>
    <row r="1036" spans="1:12" ht="42" x14ac:dyDescent="0.2">
      <c r="A1036" s="88">
        <v>21</v>
      </c>
      <c r="B1036" s="89" t="s">
        <v>1233</v>
      </c>
      <c r="C1036" s="325">
        <v>450042</v>
      </c>
      <c r="D1036" s="325">
        <v>450042</v>
      </c>
      <c r="E1036" s="421" t="s">
        <v>32</v>
      </c>
      <c r="F1036" s="595" t="s">
        <v>1213</v>
      </c>
      <c r="G1036" s="90">
        <v>450042</v>
      </c>
      <c r="H1036" s="595" t="s">
        <v>1213</v>
      </c>
      <c r="I1036" s="90">
        <v>450042</v>
      </c>
      <c r="J1036" s="421" t="s">
        <v>70</v>
      </c>
      <c r="K1036" s="88">
        <v>3300075436</v>
      </c>
      <c r="L1036" s="88" t="s">
        <v>1231</v>
      </c>
    </row>
    <row r="1037" spans="1:12" ht="63" x14ac:dyDescent="0.2">
      <c r="A1037" s="88">
        <v>22</v>
      </c>
      <c r="B1037" s="89" t="s">
        <v>1234</v>
      </c>
      <c r="C1037" s="599">
        <v>500000</v>
      </c>
      <c r="D1037" s="325">
        <v>480965</v>
      </c>
      <c r="E1037" s="421" t="s">
        <v>32</v>
      </c>
      <c r="F1037" s="595" t="s">
        <v>1235</v>
      </c>
      <c r="G1037" s="90">
        <v>480965</v>
      </c>
      <c r="H1037" s="595" t="s">
        <v>1235</v>
      </c>
      <c r="I1037" s="90">
        <v>480965</v>
      </c>
      <c r="J1037" s="421" t="s">
        <v>70</v>
      </c>
      <c r="K1037" s="88">
        <v>3300075364</v>
      </c>
      <c r="L1037" s="88" t="s">
        <v>1231</v>
      </c>
    </row>
    <row r="1038" spans="1:12" ht="42" x14ac:dyDescent="0.2">
      <c r="A1038" s="88">
        <v>23</v>
      </c>
      <c r="B1038" s="89" t="s">
        <v>1236</v>
      </c>
      <c r="C1038" s="599">
        <v>36307.24</v>
      </c>
      <c r="D1038" s="325">
        <v>36307.24</v>
      </c>
      <c r="E1038" s="421" t="s">
        <v>32</v>
      </c>
      <c r="F1038" s="595" t="s">
        <v>197</v>
      </c>
      <c r="G1038" s="90">
        <v>36307.24</v>
      </c>
      <c r="H1038" s="595" t="s">
        <v>197</v>
      </c>
      <c r="I1038" s="90">
        <v>36307.24</v>
      </c>
      <c r="J1038" s="421" t="s">
        <v>70</v>
      </c>
      <c r="K1038" s="88">
        <v>3300075403</v>
      </c>
      <c r="L1038" s="88" t="s">
        <v>1231</v>
      </c>
    </row>
    <row r="1039" spans="1:12" ht="63" x14ac:dyDescent="0.2">
      <c r="A1039" s="88">
        <v>24</v>
      </c>
      <c r="B1039" s="89" t="s">
        <v>1237</v>
      </c>
      <c r="C1039" s="599">
        <v>61780.73</v>
      </c>
      <c r="D1039" s="325">
        <v>61780.73</v>
      </c>
      <c r="E1039" s="421" t="s">
        <v>32</v>
      </c>
      <c r="F1039" s="595" t="s">
        <v>197</v>
      </c>
      <c r="G1039" s="90">
        <v>61780.73</v>
      </c>
      <c r="H1039" s="595" t="s">
        <v>197</v>
      </c>
      <c r="I1039" s="90">
        <v>61780.73</v>
      </c>
      <c r="J1039" s="421" t="s">
        <v>70</v>
      </c>
      <c r="K1039" s="88">
        <v>3300075160</v>
      </c>
      <c r="L1039" s="88" t="s">
        <v>1231</v>
      </c>
    </row>
    <row r="1040" spans="1:12" ht="42" x14ac:dyDescent="0.2">
      <c r="A1040" s="88">
        <v>25</v>
      </c>
      <c r="B1040" s="89" t="s">
        <v>1197</v>
      </c>
      <c r="C1040" s="599">
        <v>102666.5</v>
      </c>
      <c r="D1040" s="325">
        <v>102666.5</v>
      </c>
      <c r="E1040" s="421" t="s">
        <v>32</v>
      </c>
      <c r="F1040" s="92" t="s">
        <v>1189</v>
      </c>
      <c r="G1040" s="90">
        <v>102666.5</v>
      </c>
      <c r="H1040" s="92" t="s">
        <v>1189</v>
      </c>
      <c r="I1040" s="90">
        <v>102666.5</v>
      </c>
      <c r="J1040" s="421" t="s">
        <v>70</v>
      </c>
      <c r="K1040" s="88">
        <v>3300075411</v>
      </c>
      <c r="L1040" s="88" t="s">
        <v>1231</v>
      </c>
    </row>
    <row r="1041" spans="1:12" ht="63" x14ac:dyDescent="0.2">
      <c r="A1041" s="1060">
        <v>26</v>
      </c>
      <c r="B1041" s="1063" t="s">
        <v>1238</v>
      </c>
      <c r="C1041" s="1066">
        <v>3000000</v>
      </c>
      <c r="D1041" s="1066">
        <v>2994878.64</v>
      </c>
      <c r="E1041" s="1069" t="s">
        <v>385</v>
      </c>
      <c r="F1041" s="595" t="s">
        <v>1235</v>
      </c>
      <c r="G1041" s="90">
        <v>2985000</v>
      </c>
      <c r="H1041" s="1072" t="s">
        <v>1235</v>
      </c>
      <c r="I1041" s="1075">
        <v>2980000</v>
      </c>
      <c r="J1041" s="1069" t="s">
        <v>34</v>
      </c>
      <c r="K1041" s="1060" t="s">
        <v>1239</v>
      </c>
      <c r="L1041" s="1060" t="s">
        <v>1231</v>
      </c>
    </row>
    <row r="1042" spans="1:12" x14ac:dyDescent="0.2">
      <c r="A1042" s="1061"/>
      <c r="B1042" s="1064"/>
      <c r="C1042" s="1067"/>
      <c r="D1042" s="1067"/>
      <c r="E1042" s="1070"/>
      <c r="F1042" s="92" t="s">
        <v>1240</v>
      </c>
      <c r="G1042" s="90">
        <v>2988888.84</v>
      </c>
      <c r="H1042" s="1073"/>
      <c r="I1042" s="1076"/>
      <c r="J1042" s="1070"/>
      <c r="K1042" s="1061"/>
      <c r="L1042" s="1061"/>
    </row>
    <row r="1043" spans="1:12" ht="42" x14ac:dyDescent="0.2">
      <c r="A1043" s="1062"/>
      <c r="B1043" s="1065"/>
      <c r="C1043" s="1068"/>
      <c r="D1043" s="1068"/>
      <c r="E1043" s="1071"/>
      <c r="F1043" s="92" t="s">
        <v>1209</v>
      </c>
      <c r="G1043" s="90">
        <v>2990000</v>
      </c>
      <c r="H1043" s="1074"/>
      <c r="I1043" s="1077"/>
      <c r="J1043" s="1071"/>
      <c r="K1043" s="1062"/>
      <c r="L1043" s="1062"/>
    </row>
    <row r="1044" spans="1:12" ht="63" x14ac:dyDescent="0.2">
      <c r="A1044" s="88">
        <v>27</v>
      </c>
      <c r="B1044" s="89" t="s">
        <v>1241</v>
      </c>
      <c r="C1044" s="599">
        <v>500000</v>
      </c>
      <c r="D1044" s="325">
        <v>499395.75</v>
      </c>
      <c r="E1044" s="421" t="s">
        <v>32</v>
      </c>
      <c r="F1044" s="595" t="s">
        <v>1242</v>
      </c>
      <c r="G1044" s="90">
        <v>499395.75</v>
      </c>
      <c r="H1044" s="595" t="s">
        <v>1242</v>
      </c>
      <c r="I1044" s="90">
        <v>499395.75</v>
      </c>
      <c r="J1044" s="421" t="s">
        <v>70</v>
      </c>
      <c r="K1044" s="88">
        <v>3300075407</v>
      </c>
      <c r="L1044" s="88" t="s">
        <v>1243</v>
      </c>
    </row>
    <row r="1045" spans="1:12" ht="63" x14ac:dyDescent="0.2">
      <c r="A1045" s="88">
        <v>28</v>
      </c>
      <c r="B1045" s="89" t="s">
        <v>1244</v>
      </c>
      <c r="C1045" s="599">
        <v>12840</v>
      </c>
      <c r="D1045" s="325">
        <v>12840</v>
      </c>
      <c r="E1045" s="421" t="s">
        <v>32</v>
      </c>
      <c r="F1045" s="595" t="s">
        <v>1245</v>
      </c>
      <c r="G1045" s="90">
        <v>12840</v>
      </c>
      <c r="H1045" s="595" t="s">
        <v>1245</v>
      </c>
      <c r="I1045" s="90">
        <v>12840</v>
      </c>
      <c r="J1045" s="421" t="s">
        <v>70</v>
      </c>
      <c r="K1045" s="88">
        <v>3300075391</v>
      </c>
      <c r="L1045" s="88" t="s">
        <v>1243</v>
      </c>
    </row>
    <row r="1046" spans="1:12" ht="126" x14ac:dyDescent="0.2">
      <c r="A1046" s="88">
        <v>29</v>
      </c>
      <c r="B1046" s="89" t="s">
        <v>1246</v>
      </c>
      <c r="C1046" s="599">
        <v>64200</v>
      </c>
      <c r="D1046" s="325">
        <v>64200</v>
      </c>
      <c r="E1046" s="421" t="s">
        <v>32</v>
      </c>
      <c r="F1046" s="595" t="s">
        <v>1240</v>
      </c>
      <c r="G1046" s="90">
        <v>64200</v>
      </c>
      <c r="H1046" s="595" t="s">
        <v>1240</v>
      </c>
      <c r="I1046" s="90">
        <v>64200</v>
      </c>
      <c r="J1046" s="421" t="s">
        <v>70</v>
      </c>
      <c r="K1046" s="88">
        <v>3300075432</v>
      </c>
      <c r="L1046" s="88" t="s">
        <v>1243</v>
      </c>
    </row>
    <row r="1047" spans="1:12" ht="42" x14ac:dyDescent="0.2">
      <c r="A1047" s="88">
        <v>30</v>
      </c>
      <c r="B1047" s="89" t="s">
        <v>1247</v>
      </c>
      <c r="C1047" s="599">
        <v>44522.7</v>
      </c>
      <c r="D1047" s="325">
        <v>44522.7</v>
      </c>
      <c r="E1047" s="421" t="s">
        <v>32</v>
      </c>
      <c r="F1047" s="595" t="s">
        <v>1189</v>
      </c>
      <c r="G1047" s="90">
        <v>44522.7</v>
      </c>
      <c r="H1047" s="595" t="s">
        <v>1189</v>
      </c>
      <c r="I1047" s="90">
        <v>44522.7</v>
      </c>
      <c r="J1047" s="421" t="s">
        <v>70</v>
      </c>
      <c r="K1047" s="88">
        <v>3300075450</v>
      </c>
      <c r="L1047" s="88" t="s">
        <v>1248</v>
      </c>
    </row>
    <row r="1048" spans="1:12" ht="42" x14ac:dyDescent="0.2">
      <c r="A1048" s="88">
        <v>31</v>
      </c>
      <c r="B1048" s="135" t="s">
        <v>1192</v>
      </c>
      <c r="C1048" s="324">
        <v>133215</v>
      </c>
      <c r="D1048" s="324">
        <v>133215</v>
      </c>
      <c r="E1048" s="421" t="s">
        <v>32</v>
      </c>
      <c r="F1048" s="595" t="s">
        <v>1189</v>
      </c>
      <c r="G1048" s="90">
        <v>133215</v>
      </c>
      <c r="H1048" s="595" t="s">
        <v>1189</v>
      </c>
      <c r="I1048" s="598">
        <v>133215</v>
      </c>
      <c r="J1048" s="421" t="s">
        <v>70</v>
      </c>
      <c r="K1048" s="88">
        <v>3300075480</v>
      </c>
      <c r="L1048" s="88" t="s">
        <v>1248</v>
      </c>
    </row>
    <row r="1049" spans="1:12" ht="42" x14ac:dyDescent="0.2">
      <c r="A1049" s="88">
        <v>32</v>
      </c>
      <c r="B1049" s="135" t="s">
        <v>1192</v>
      </c>
      <c r="C1049" s="324">
        <v>166920</v>
      </c>
      <c r="D1049" s="324">
        <v>166920</v>
      </c>
      <c r="E1049" s="421" t="s">
        <v>32</v>
      </c>
      <c r="F1049" s="595" t="s">
        <v>1189</v>
      </c>
      <c r="G1049" s="90">
        <v>166920</v>
      </c>
      <c r="H1049" s="595" t="s">
        <v>1189</v>
      </c>
      <c r="I1049" s="598">
        <v>166920</v>
      </c>
      <c r="J1049" s="421" t="s">
        <v>70</v>
      </c>
      <c r="K1049" s="88">
        <v>3300075512</v>
      </c>
      <c r="L1049" s="88" t="s">
        <v>1248</v>
      </c>
    </row>
    <row r="1050" spans="1:12" ht="42" x14ac:dyDescent="0.2">
      <c r="A1050" s="88">
        <v>33</v>
      </c>
      <c r="B1050" s="135" t="s">
        <v>1197</v>
      </c>
      <c r="C1050" s="324">
        <v>102666.5</v>
      </c>
      <c r="D1050" s="324">
        <v>102666.5</v>
      </c>
      <c r="E1050" s="421" t="s">
        <v>32</v>
      </c>
      <c r="F1050" s="595" t="s">
        <v>1189</v>
      </c>
      <c r="G1050" s="90">
        <v>102666.5</v>
      </c>
      <c r="H1050" s="595" t="s">
        <v>1189</v>
      </c>
      <c r="I1050" s="598">
        <v>102666.5</v>
      </c>
      <c r="J1050" s="421" t="s">
        <v>70</v>
      </c>
      <c r="K1050" s="88">
        <v>3300075510</v>
      </c>
      <c r="L1050" s="88" t="s">
        <v>1248</v>
      </c>
    </row>
    <row r="1051" spans="1:12" ht="42" x14ac:dyDescent="0.2">
      <c r="A1051" s="88">
        <v>34</v>
      </c>
      <c r="B1051" s="135" t="s">
        <v>1192</v>
      </c>
      <c r="C1051" s="324">
        <v>81320</v>
      </c>
      <c r="D1051" s="324">
        <v>81320</v>
      </c>
      <c r="E1051" s="421" t="s">
        <v>32</v>
      </c>
      <c r="F1051" s="595" t="s">
        <v>1189</v>
      </c>
      <c r="G1051" s="90">
        <v>81320</v>
      </c>
      <c r="H1051" s="595" t="s">
        <v>1189</v>
      </c>
      <c r="I1051" s="598">
        <v>81320</v>
      </c>
      <c r="J1051" s="421" t="s">
        <v>70</v>
      </c>
      <c r="K1051" s="88">
        <v>3300075458</v>
      </c>
      <c r="L1051" s="88" t="s">
        <v>1249</v>
      </c>
    </row>
    <row r="1052" spans="1:12" x14ac:dyDescent="0.2">
      <c r="A1052" s="1060">
        <v>35</v>
      </c>
      <c r="B1052" s="1063" t="s">
        <v>1250</v>
      </c>
      <c r="C1052" s="1066">
        <v>3000000</v>
      </c>
      <c r="D1052" s="1066">
        <v>2999500</v>
      </c>
      <c r="E1052" s="1078" t="s">
        <v>385</v>
      </c>
      <c r="F1052" s="458" t="s">
        <v>1240</v>
      </c>
      <c r="G1052" s="597">
        <v>2954507.5</v>
      </c>
      <c r="H1052" s="1081" t="s">
        <v>1240</v>
      </c>
      <c r="I1052" s="1075">
        <v>2939510</v>
      </c>
      <c r="J1052" s="1078" t="s">
        <v>34</v>
      </c>
      <c r="K1052" s="1060" t="s">
        <v>1251</v>
      </c>
      <c r="L1052" s="1060" t="s">
        <v>1248</v>
      </c>
    </row>
    <row r="1053" spans="1:12" x14ac:dyDescent="0.2">
      <c r="A1053" s="1061"/>
      <c r="B1053" s="1064"/>
      <c r="C1053" s="1067"/>
      <c r="D1053" s="1067"/>
      <c r="E1053" s="1079"/>
      <c r="F1053" s="458" t="s">
        <v>1242</v>
      </c>
      <c r="G1053" s="597">
        <v>2969505</v>
      </c>
      <c r="H1053" s="1082"/>
      <c r="I1053" s="1076"/>
      <c r="J1053" s="1079"/>
      <c r="K1053" s="1061"/>
      <c r="L1053" s="1061"/>
    </row>
    <row r="1054" spans="1:12" ht="42" x14ac:dyDescent="0.2">
      <c r="A1054" s="1062"/>
      <c r="B1054" s="1065"/>
      <c r="C1054" s="1068"/>
      <c r="D1054" s="1068"/>
      <c r="E1054" s="1080"/>
      <c r="F1054" s="458" t="s">
        <v>1209</v>
      </c>
      <c r="G1054" s="597">
        <v>2979635</v>
      </c>
      <c r="H1054" s="1083"/>
      <c r="I1054" s="1077"/>
      <c r="J1054" s="1080"/>
      <c r="K1054" s="1062"/>
      <c r="L1054" s="1062"/>
    </row>
    <row r="1055" spans="1:12" ht="42" x14ac:dyDescent="0.2">
      <c r="A1055" s="88">
        <v>36</v>
      </c>
      <c r="B1055" s="135" t="s">
        <v>1252</v>
      </c>
      <c r="C1055" s="324">
        <v>25038</v>
      </c>
      <c r="D1055" s="324">
        <v>25038</v>
      </c>
      <c r="E1055" s="421" t="s">
        <v>32</v>
      </c>
      <c r="F1055" s="458" t="s">
        <v>1240</v>
      </c>
      <c r="G1055" s="90">
        <v>25038</v>
      </c>
      <c r="H1055" s="458" t="s">
        <v>1240</v>
      </c>
      <c r="I1055" s="598">
        <v>25038</v>
      </c>
      <c r="J1055" s="421" t="s">
        <v>70</v>
      </c>
      <c r="K1055" s="88">
        <v>3300075504</v>
      </c>
      <c r="L1055" s="88" t="s">
        <v>1253</v>
      </c>
    </row>
    <row r="1056" spans="1:12" ht="63" x14ac:dyDescent="0.2">
      <c r="A1056" s="88">
        <v>37</v>
      </c>
      <c r="B1056" s="135" t="s">
        <v>1254</v>
      </c>
      <c r="C1056" s="324">
        <v>500000</v>
      </c>
      <c r="D1056" s="324">
        <v>495410</v>
      </c>
      <c r="E1056" s="421" t="s">
        <v>32</v>
      </c>
      <c r="F1056" s="602" t="s">
        <v>1255</v>
      </c>
      <c r="G1056" s="90">
        <v>495410</v>
      </c>
      <c r="H1056" s="602" t="s">
        <v>1255</v>
      </c>
      <c r="I1056" s="598">
        <v>495410</v>
      </c>
      <c r="J1056" s="421" t="s">
        <v>70</v>
      </c>
      <c r="K1056" s="88">
        <v>3300075539</v>
      </c>
      <c r="L1056" s="88" t="s">
        <v>1253</v>
      </c>
    </row>
    <row r="1057" spans="1:12" x14ac:dyDescent="0.2">
      <c r="A1057" s="88">
        <v>38</v>
      </c>
      <c r="B1057" s="135" t="s">
        <v>1256</v>
      </c>
      <c r="C1057" s="324">
        <v>23005</v>
      </c>
      <c r="D1057" s="324">
        <v>23005</v>
      </c>
      <c r="E1057" s="421" t="s">
        <v>32</v>
      </c>
      <c r="F1057" s="595" t="s">
        <v>1242</v>
      </c>
      <c r="G1057" s="90">
        <v>23005</v>
      </c>
      <c r="H1057" s="595" t="s">
        <v>1242</v>
      </c>
      <c r="I1057" s="598">
        <v>23005</v>
      </c>
      <c r="J1057" s="421" t="s">
        <v>70</v>
      </c>
      <c r="K1057" s="88">
        <v>3300075541</v>
      </c>
      <c r="L1057" s="88" t="s">
        <v>1257</v>
      </c>
    </row>
    <row r="1058" spans="1:12" ht="63" x14ac:dyDescent="0.2">
      <c r="A1058" s="88">
        <v>39</v>
      </c>
      <c r="B1058" s="135" t="s">
        <v>1258</v>
      </c>
      <c r="C1058" s="324">
        <v>500000</v>
      </c>
      <c r="D1058" s="324">
        <v>490488</v>
      </c>
      <c r="E1058" s="421" t="s">
        <v>32</v>
      </c>
      <c r="F1058" s="595" t="s">
        <v>1259</v>
      </c>
      <c r="G1058" s="90">
        <v>490488</v>
      </c>
      <c r="H1058" s="595" t="s">
        <v>1259</v>
      </c>
      <c r="I1058" s="598">
        <v>490488</v>
      </c>
      <c r="J1058" s="421" t="s">
        <v>70</v>
      </c>
      <c r="K1058" s="88">
        <v>3300075537</v>
      </c>
      <c r="L1058" s="88" t="s">
        <v>1257</v>
      </c>
    </row>
    <row r="1059" spans="1:12" ht="63" x14ac:dyDescent="0.2">
      <c r="A1059" s="88">
        <v>40</v>
      </c>
      <c r="B1059" s="135" t="s">
        <v>1260</v>
      </c>
      <c r="C1059" s="324">
        <v>110000</v>
      </c>
      <c r="D1059" s="324">
        <v>104325</v>
      </c>
      <c r="E1059" s="421" t="s">
        <v>32</v>
      </c>
      <c r="F1059" s="595" t="s">
        <v>1259</v>
      </c>
      <c r="G1059" s="90">
        <v>104325</v>
      </c>
      <c r="H1059" s="595" t="s">
        <v>1259</v>
      </c>
      <c r="I1059" s="598">
        <v>104325</v>
      </c>
      <c r="J1059" s="421" t="s">
        <v>70</v>
      </c>
      <c r="K1059" s="88">
        <v>3300075529</v>
      </c>
      <c r="L1059" s="88" t="s">
        <v>1257</v>
      </c>
    </row>
    <row r="1060" spans="1:12" x14ac:dyDescent="0.2">
      <c r="A1060" s="603"/>
      <c r="B1060" s="53"/>
      <c r="C1060" s="368"/>
      <c r="D1060" s="368"/>
      <c r="E1060" s="53"/>
      <c r="F1060" s="54"/>
      <c r="G1060" s="369"/>
      <c r="H1060" s="53"/>
      <c r="I1060" s="370">
        <f>SUM(I1014:I1059)</f>
        <v>20397483.769999996</v>
      </c>
      <c r="J1060" s="53"/>
      <c r="K1060" s="53"/>
      <c r="L1060" s="901"/>
    </row>
    <row r="1061" spans="1:12" x14ac:dyDescent="0.2">
      <c r="A1061" s="1034" t="s">
        <v>1262</v>
      </c>
      <c r="B1061" s="1034"/>
      <c r="C1061" s="1034"/>
      <c r="D1061" s="1034"/>
      <c r="E1061" s="1034"/>
      <c r="F1061" s="1034"/>
      <c r="G1061" s="1034"/>
      <c r="H1061" s="1034"/>
      <c r="I1061" s="1034"/>
      <c r="J1061" s="1034"/>
      <c r="K1061" s="1034"/>
    </row>
    <row r="1062" spans="1:12" x14ac:dyDescent="0.2">
      <c r="A1062" s="1034" t="s">
        <v>1263</v>
      </c>
      <c r="B1062" s="1034"/>
      <c r="C1062" s="1034"/>
      <c r="D1062" s="1034"/>
      <c r="E1062" s="1034"/>
      <c r="F1062" s="1034"/>
      <c r="G1062" s="1034"/>
      <c r="H1062" s="1034"/>
      <c r="I1062" s="1034"/>
      <c r="J1062" s="1034"/>
      <c r="K1062" s="1034"/>
    </row>
    <row r="1063" spans="1:12" x14ac:dyDescent="0.2">
      <c r="A1063" s="1051" t="s">
        <v>1264</v>
      </c>
      <c r="B1063" s="1051"/>
      <c r="C1063" s="1051"/>
      <c r="D1063" s="1051"/>
      <c r="E1063" s="1051"/>
      <c r="F1063" s="1051"/>
      <c r="G1063" s="1051"/>
      <c r="H1063" s="1051"/>
      <c r="I1063" s="1051"/>
      <c r="J1063" s="1051"/>
      <c r="K1063" s="1051"/>
    </row>
    <row r="1064" spans="1:12" x14ac:dyDescent="0.2">
      <c r="A1064" s="1026" t="s">
        <v>1</v>
      </c>
      <c r="B1064" s="1026" t="s">
        <v>18</v>
      </c>
      <c r="C1064" s="1052" t="s">
        <v>254</v>
      </c>
      <c r="D1064" s="1052" t="s">
        <v>19</v>
      </c>
      <c r="E1064" s="1026" t="s">
        <v>20</v>
      </c>
      <c r="F1064" s="1054" t="s">
        <v>6</v>
      </c>
      <c r="G1064" s="1055"/>
      <c r="H1064" s="1056" t="s">
        <v>7</v>
      </c>
      <c r="I1064" s="1057"/>
      <c r="J1064" s="1026" t="s">
        <v>8</v>
      </c>
      <c r="K1064" s="1058" t="s">
        <v>21</v>
      </c>
    </row>
    <row r="1065" spans="1:12" ht="42" x14ac:dyDescent="0.2">
      <c r="A1065" s="1028"/>
      <c r="B1065" s="1028"/>
      <c r="C1065" s="1053"/>
      <c r="D1065" s="1053"/>
      <c r="E1065" s="1028"/>
      <c r="F1065" s="902" t="s">
        <v>10</v>
      </c>
      <c r="G1065" s="903" t="s">
        <v>11</v>
      </c>
      <c r="H1065" s="902" t="s">
        <v>12</v>
      </c>
      <c r="I1065" s="904" t="s">
        <v>13</v>
      </c>
      <c r="J1065" s="1028"/>
      <c r="K1065" s="1059"/>
    </row>
    <row r="1066" spans="1:12" ht="63" x14ac:dyDescent="0.2">
      <c r="A1066" s="41">
        <v>1</v>
      </c>
      <c r="B1066" s="124" t="s">
        <v>1265</v>
      </c>
      <c r="C1066" s="597">
        <v>18725</v>
      </c>
      <c r="D1066" s="604">
        <f t="shared" ref="D1066:D1096" si="9">C1066</f>
        <v>18725</v>
      </c>
      <c r="E1066" s="7" t="s">
        <v>22</v>
      </c>
      <c r="F1066" s="41" t="s">
        <v>1266</v>
      </c>
      <c r="G1066" s="605">
        <f t="shared" ref="G1066:G1096" si="10">D1066</f>
        <v>18725</v>
      </c>
      <c r="H1066" s="7" t="str">
        <f t="shared" ref="H1066:H1096" si="11">F1066</f>
        <v>บจ.ไทคูนวณิชย์</v>
      </c>
      <c r="I1066" s="604">
        <v>18725</v>
      </c>
      <c r="J1066" s="7" t="s">
        <v>70</v>
      </c>
      <c r="K1066" s="124" t="s">
        <v>1267</v>
      </c>
    </row>
    <row r="1067" spans="1:12" ht="42" x14ac:dyDescent="0.2">
      <c r="A1067" s="41">
        <v>2</v>
      </c>
      <c r="B1067" s="124" t="s">
        <v>1268</v>
      </c>
      <c r="C1067" s="597">
        <v>18334.45</v>
      </c>
      <c r="D1067" s="604">
        <f t="shared" si="9"/>
        <v>18334.45</v>
      </c>
      <c r="E1067" s="7" t="s">
        <v>22</v>
      </c>
      <c r="F1067" s="41" t="s">
        <v>1269</v>
      </c>
      <c r="G1067" s="605">
        <f t="shared" si="10"/>
        <v>18334.45</v>
      </c>
      <c r="H1067" s="7" t="str">
        <f t="shared" si="11"/>
        <v>หจก.ตรีอุดม</v>
      </c>
      <c r="I1067" s="604">
        <v>18334.45</v>
      </c>
      <c r="J1067" s="7" t="s">
        <v>70</v>
      </c>
      <c r="K1067" s="124" t="s">
        <v>1270</v>
      </c>
    </row>
    <row r="1068" spans="1:12" ht="63" x14ac:dyDescent="0.2">
      <c r="A1068" s="41">
        <v>3</v>
      </c>
      <c r="B1068" s="124" t="s">
        <v>1271</v>
      </c>
      <c r="C1068" s="597">
        <v>497550</v>
      </c>
      <c r="D1068" s="604">
        <f t="shared" si="9"/>
        <v>497550</v>
      </c>
      <c r="E1068" s="7" t="s">
        <v>22</v>
      </c>
      <c r="F1068" s="41" t="s">
        <v>1272</v>
      </c>
      <c r="G1068" s="605">
        <f t="shared" si="10"/>
        <v>497550</v>
      </c>
      <c r="H1068" s="7" t="str">
        <f t="shared" si="11"/>
        <v>บจ.แพลน บี มัลติเทค</v>
      </c>
      <c r="I1068" s="604">
        <v>497550</v>
      </c>
      <c r="J1068" s="7" t="s">
        <v>70</v>
      </c>
      <c r="K1068" s="124" t="s">
        <v>1273</v>
      </c>
    </row>
    <row r="1069" spans="1:12" ht="42" x14ac:dyDescent="0.2">
      <c r="A1069" s="41">
        <v>4</v>
      </c>
      <c r="B1069" s="124" t="s">
        <v>1274</v>
      </c>
      <c r="C1069" s="597">
        <v>13856.5</v>
      </c>
      <c r="D1069" s="604">
        <f t="shared" si="9"/>
        <v>13856.5</v>
      </c>
      <c r="E1069" s="7" t="s">
        <v>22</v>
      </c>
      <c r="F1069" s="41" t="s">
        <v>1275</v>
      </c>
      <c r="G1069" s="605">
        <f t="shared" si="10"/>
        <v>13856.5</v>
      </c>
      <c r="H1069" s="7" t="str">
        <f t="shared" si="11"/>
        <v>บจ.ณัฐกานต์ ทรานสมิสชั่น</v>
      </c>
      <c r="I1069" s="604">
        <v>13856.5</v>
      </c>
      <c r="J1069" s="7" t="s">
        <v>70</v>
      </c>
      <c r="K1069" s="124" t="s">
        <v>1276</v>
      </c>
    </row>
    <row r="1070" spans="1:12" ht="42" x14ac:dyDescent="0.2">
      <c r="A1070" s="41">
        <v>5</v>
      </c>
      <c r="B1070" s="124" t="s">
        <v>1277</v>
      </c>
      <c r="C1070" s="597">
        <v>66096.58</v>
      </c>
      <c r="D1070" s="604">
        <f t="shared" si="9"/>
        <v>66096.58</v>
      </c>
      <c r="E1070" s="7" t="s">
        <v>22</v>
      </c>
      <c r="F1070" s="41" t="s">
        <v>1278</v>
      </c>
      <c r="G1070" s="605">
        <f t="shared" si="10"/>
        <v>66096.58</v>
      </c>
      <c r="H1070" s="7" t="str">
        <f t="shared" si="11"/>
        <v>หจก.ธาราเอ็นจิเนียริ่ง</v>
      </c>
      <c r="I1070" s="604">
        <v>66096.58</v>
      </c>
      <c r="J1070" s="7" t="s">
        <v>70</v>
      </c>
      <c r="K1070" s="124" t="s">
        <v>1279</v>
      </c>
    </row>
    <row r="1071" spans="1:12" ht="63" x14ac:dyDescent="0.2">
      <c r="A1071" s="41">
        <v>6</v>
      </c>
      <c r="B1071" s="124" t="s">
        <v>1280</v>
      </c>
      <c r="C1071" s="597">
        <v>99798.9</v>
      </c>
      <c r="D1071" s="604">
        <f t="shared" si="9"/>
        <v>99798.9</v>
      </c>
      <c r="E1071" s="7" t="s">
        <v>22</v>
      </c>
      <c r="F1071" s="41" t="s">
        <v>1278</v>
      </c>
      <c r="G1071" s="605">
        <f t="shared" si="10"/>
        <v>99798.9</v>
      </c>
      <c r="H1071" s="7" t="str">
        <f t="shared" si="11"/>
        <v>หจก.ธาราเอ็นจิเนียริ่ง</v>
      </c>
      <c r="I1071" s="604">
        <v>99798.9</v>
      </c>
      <c r="J1071" s="7" t="s">
        <v>70</v>
      </c>
      <c r="K1071" s="124" t="s">
        <v>1281</v>
      </c>
    </row>
    <row r="1072" spans="1:12" ht="42" x14ac:dyDescent="0.2">
      <c r="A1072" s="41">
        <v>7</v>
      </c>
      <c r="B1072" s="124" t="s">
        <v>1282</v>
      </c>
      <c r="C1072" s="597">
        <v>11529.25</v>
      </c>
      <c r="D1072" s="604">
        <f t="shared" si="9"/>
        <v>11529.25</v>
      </c>
      <c r="E1072" s="7" t="s">
        <v>22</v>
      </c>
      <c r="F1072" s="41" t="s">
        <v>1269</v>
      </c>
      <c r="G1072" s="605">
        <f t="shared" si="10"/>
        <v>11529.25</v>
      </c>
      <c r="H1072" s="7" t="str">
        <f t="shared" si="11"/>
        <v>หจก.ตรีอุดม</v>
      </c>
      <c r="I1072" s="604">
        <v>11529.25</v>
      </c>
      <c r="J1072" s="7" t="s">
        <v>70</v>
      </c>
      <c r="K1072" s="124" t="s">
        <v>1283</v>
      </c>
    </row>
    <row r="1073" spans="1:11" ht="42" x14ac:dyDescent="0.2">
      <c r="A1073" s="41">
        <v>8</v>
      </c>
      <c r="B1073" s="124" t="s">
        <v>1284</v>
      </c>
      <c r="C1073" s="597">
        <v>99296</v>
      </c>
      <c r="D1073" s="604">
        <f t="shared" si="9"/>
        <v>99296</v>
      </c>
      <c r="E1073" s="7" t="s">
        <v>22</v>
      </c>
      <c r="F1073" s="41" t="s">
        <v>1285</v>
      </c>
      <c r="G1073" s="605">
        <f t="shared" si="10"/>
        <v>99296</v>
      </c>
      <c r="H1073" s="7" t="str">
        <f t="shared" si="11"/>
        <v>บจ.อาร์ พี เอนจิเนียริ่ง แอนด์ ซัพพลาย</v>
      </c>
      <c r="I1073" s="604">
        <v>99296</v>
      </c>
      <c r="J1073" s="7" t="s">
        <v>70</v>
      </c>
      <c r="K1073" s="124" t="s">
        <v>1286</v>
      </c>
    </row>
    <row r="1074" spans="1:11" ht="42" x14ac:dyDescent="0.2">
      <c r="A1074" s="41">
        <v>9</v>
      </c>
      <c r="B1074" s="124" t="s">
        <v>1287</v>
      </c>
      <c r="C1074" s="597">
        <v>4101.8999999999996</v>
      </c>
      <c r="D1074" s="604">
        <f t="shared" si="9"/>
        <v>4101.8999999999996</v>
      </c>
      <c r="E1074" s="7" t="s">
        <v>22</v>
      </c>
      <c r="F1074" s="41" t="s">
        <v>1288</v>
      </c>
      <c r="G1074" s="605">
        <f t="shared" si="10"/>
        <v>4101.8999999999996</v>
      </c>
      <c r="H1074" s="7" t="str">
        <f t="shared" si="11"/>
        <v>บจ.ภูนิคม วิศวกรรม</v>
      </c>
      <c r="I1074" s="604">
        <v>4101.8999999999996</v>
      </c>
      <c r="J1074" s="7" t="s">
        <v>70</v>
      </c>
      <c r="K1074" s="124" t="s">
        <v>1289</v>
      </c>
    </row>
    <row r="1075" spans="1:11" ht="63" x14ac:dyDescent="0.2">
      <c r="A1075" s="41">
        <v>10</v>
      </c>
      <c r="B1075" s="124" t="s">
        <v>1290</v>
      </c>
      <c r="C1075" s="597">
        <v>98202.46</v>
      </c>
      <c r="D1075" s="604">
        <f t="shared" si="9"/>
        <v>98202.46</v>
      </c>
      <c r="E1075" s="7" t="s">
        <v>22</v>
      </c>
      <c r="F1075" s="41" t="s">
        <v>1278</v>
      </c>
      <c r="G1075" s="605">
        <f t="shared" si="10"/>
        <v>98202.46</v>
      </c>
      <c r="H1075" s="7" t="str">
        <f t="shared" si="11"/>
        <v>หจก.ธาราเอ็นจิเนียริ่ง</v>
      </c>
      <c r="I1075" s="604">
        <v>98202.46</v>
      </c>
      <c r="J1075" s="7" t="s">
        <v>70</v>
      </c>
      <c r="K1075" s="124" t="s">
        <v>1291</v>
      </c>
    </row>
    <row r="1076" spans="1:11" ht="63" x14ac:dyDescent="0.2">
      <c r="A1076" s="41">
        <v>11</v>
      </c>
      <c r="B1076" s="124" t="s">
        <v>1292</v>
      </c>
      <c r="C1076" s="597">
        <v>90950</v>
      </c>
      <c r="D1076" s="604">
        <f t="shared" si="9"/>
        <v>90950</v>
      </c>
      <c r="E1076" s="7" t="s">
        <v>22</v>
      </c>
      <c r="F1076" s="41" t="s">
        <v>1293</v>
      </c>
      <c r="G1076" s="605">
        <f t="shared" si="10"/>
        <v>90950</v>
      </c>
      <c r="H1076" s="7" t="str">
        <f t="shared" si="11"/>
        <v>บจ.เอ.ที.89 เซอร์วิส</v>
      </c>
      <c r="I1076" s="604">
        <v>90950</v>
      </c>
      <c r="J1076" s="7" t="s">
        <v>70</v>
      </c>
      <c r="K1076" s="124" t="s">
        <v>1294</v>
      </c>
    </row>
    <row r="1077" spans="1:11" ht="42" x14ac:dyDescent="0.2">
      <c r="A1077" s="41">
        <v>12</v>
      </c>
      <c r="B1077" s="124" t="s">
        <v>1295</v>
      </c>
      <c r="C1077" s="597">
        <v>46216.51</v>
      </c>
      <c r="D1077" s="604">
        <f t="shared" si="9"/>
        <v>46216.51</v>
      </c>
      <c r="E1077" s="7" t="s">
        <v>22</v>
      </c>
      <c r="F1077" s="41" t="s">
        <v>1278</v>
      </c>
      <c r="G1077" s="605">
        <f t="shared" si="10"/>
        <v>46216.51</v>
      </c>
      <c r="H1077" s="7" t="str">
        <f t="shared" si="11"/>
        <v>หจก.ธาราเอ็นจิเนียริ่ง</v>
      </c>
      <c r="I1077" s="604">
        <v>46216.51</v>
      </c>
      <c r="J1077" s="7" t="s">
        <v>70</v>
      </c>
      <c r="K1077" s="124" t="s">
        <v>1296</v>
      </c>
    </row>
    <row r="1078" spans="1:11" ht="63" x14ac:dyDescent="0.2">
      <c r="A1078" s="41">
        <v>13</v>
      </c>
      <c r="B1078" s="124" t="s">
        <v>1297</v>
      </c>
      <c r="C1078" s="597">
        <v>99510</v>
      </c>
      <c r="D1078" s="604">
        <f t="shared" si="9"/>
        <v>99510</v>
      </c>
      <c r="E1078" s="7" t="s">
        <v>22</v>
      </c>
      <c r="F1078" s="41" t="s">
        <v>1298</v>
      </c>
      <c r="G1078" s="605">
        <f t="shared" si="10"/>
        <v>99510</v>
      </c>
      <c r="H1078" s="7" t="str">
        <f t="shared" si="11"/>
        <v>บจ.เจแพท เอนจิเนียริ่ง แอนด์ เซอร์วิส</v>
      </c>
      <c r="I1078" s="604">
        <v>99510</v>
      </c>
      <c r="J1078" s="7" t="s">
        <v>70</v>
      </c>
      <c r="K1078" s="124" t="s">
        <v>1299</v>
      </c>
    </row>
    <row r="1079" spans="1:11" ht="63" x14ac:dyDescent="0.2">
      <c r="A1079" s="41">
        <v>14</v>
      </c>
      <c r="B1079" s="124" t="s">
        <v>1300</v>
      </c>
      <c r="C1079" s="597">
        <v>12840</v>
      </c>
      <c r="D1079" s="604">
        <f t="shared" si="9"/>
        <v>12840</v>
      </c>
      <c r="E1079" s="7" t="s">
        <v>22</v>
      </c>
      <c r="F1079" s="41" t="s">
        <v>1298</v>
      </c>
      <c r="G1079" s="605">
        <f t="shared" si="10"/>
        <v>12840</v>
      </c>
      <c r="H1079" s="7" t="str">
        <f t="shared" si="11"/>
        <v>บจ.เจแพท เอนจิเนียริ่ง แอนด์ เซอร์วิส</v>
      </c>
      <c r="I1079" s="604">
        <v>12840</v>
      </c>
      <c r="J1079" s="7" t="s">
        <v>70</v>
      </c>
      <c r="K1079" s="124" t="s">
        <v>1301</v>
      </c>
    </row>
    <row r="1080" spans="1:11" ht="42" x14ac:dyDescent="0.2">
      <c r="A1080" s="41">
        <v>15</v>
      </c>
      <c r="B1080" s="124" t="s">
        <v>1302</v>
      </c>
      <c r="C1080" s="597">
        <v>64371.199999999997</v>
      </c>
      <c r="D1080" s="604">
        <f t="shared" si="9"/>
        <v>64371.199999999997</v>
      </c>
      <c r="E1080" s="7" t="s">
        <v>22</v>
      </c>
      <c r="F1080" s="41" t="s">
        <v>1303</v>
      </c>
      <c r="G1080" s="605">
        <f t="shared" si="10"/>
        <v>64371.199999999997</v>
      </c>
      <c r="H1080" s="7" t="str">
        <f t="shared" si="11"/>
        <v>บจ.นิธิ ธัญ คอมเมอร์เชียล</v>
      </c>
      <c r="I1080" s="604">
        <v>64371.199999999997</v>
      </c>
      <c r="J1080" s="7" t="s">
        <v>70</v>
      </c>
      <c r="K1080" s="124" t="s">
        <v>1304</v>
      </c>
    </row>
    <row r="1081" spans="1:11" ht="63" x14ac:dyDescent="0.2">
      <c r="A1081" s="41">
        <v>16</v>
      </c>
      <c r="B1081" s="124" t="s">
        <v>1305</v>
      </c>
      <c r="C1081" s="597">
        <v>497550</v>
      </c>
      <c r="D1081" s="604">
        <f t="shared" si="9"/>
        <v>497550</v>
      </c>
      <c r="E1081" s="7" t="s">
        <v>22</v>
      </c>
      <c r="F1081" s="41" t="s">
        <v>1306</v>
      </c>
      <c r="G1081" s="605">
        <f t="shared" si="10"/>
        <v>497550</v>
      </c>
      <c r="H1081" s="7" t="str">
        <f t="shared" si="11"/>
        <v>บจ.ที-เซอร์วิส 2024</v>
      </c>
      <c r="I1081" s="604">
        <v>497550</v>
      </c>
      <c r="J1081" s="7" t="s">
        <v>70</v>
      </c>
      <c r="K1081" s="124" t="s">
        <v>1307</v>
      </c>
    </row>
    <row r="1082" spans="1:11" ht="42" x14ac:dyDescent="0.2">
      <c r="A1082" s="41">
        <v>17</v>
      </c>
      <c r="B1082" s="124" t="s">
        <v>1308</v>
      </c>
      <c r="C1082" s="597">
        <v>165850</v>
      </c>
      <c r="D1082" s="604">
        <f t="shared" si="9"/>
        <v>165850</v>
      </c>
      <c r="E1082" s="7" t="s">
        <v>22</v>
      </c>
      <c r="F1082" s="41" t="s">
        <v>1309</v>
      </c>
      <c r="G1082" s="605">
        <f t="shared" si="10"/>
        <v>165850</v>
      </c>
      <c r="H1082" s="7" t="str">
        <f t="shared" si="11"/>
        <v>บจ.ซิสเท็ม คอร์ป</v>
      </c>
      <c r="I1082" s="604">
        <v>165850</v>
      </c>
      <c r="J1082" s="7" t="s">
        <v>70</v>
      </c>
      <c r="K1082" s="124" t="s">
        <v>1310</v>
      </c>
    </row>
    <row r="1083" spans="1:11" ht="63" x14ac:dyDescent="0.2">
      <c r="A1083" s="41">
        <v>18</v>
      </c>
      <c r="B1083" s="124" t="s">
        <v>1311</v>
      </c>
      <c r="C1083" s="597">
        <v>1081128</v>
      </c>
      <c r="D1083" s="604">
        <f t="shared" si="9"/>
        <v>1081128</v>
      </c>
      <c r="E1083" s="7" t="s">
        <v>22</v>
      </c>
      <c r="F1083" s="41" t="s">
        <v>1312</v>
      </c>
      <c r="G1083" s="605">
        <f t="shared" si="10"/>
        <v>1081128</v>
      </c>
      <c r="H1083" s="7" t="str">
        <f t="shared" si="11"/>
        <v>บจ.โทริชิมา เซอร์วิส โซลูชั่นส์ (ไทยแลนด์)</v>
      </c>
      <c r="I1083" s="604">
        <v>1070000</v>
      </c>
      <c r="J1083" s="7" t="s">
        <v>1313</v>
      </c>
      <c r="K1083" s="124" t="s">
        <v>1314</v>
      </c>
    </row>
    <row r="1084" spans="1:11" ht="63" x14ac:dyDescent="0.2">
      <c r="A1084" s="41">
        <v>19</v>
      </c>
      <c r="B1084" s="124" t="s">
        <v>1315</v>
      </c>
      <c r="C1084" s="597">
        <v>10601.56</v>
      </c>
      <c r="D1084" s="604">
        <f t="shared" si="9"/>
        <v>10601.56</v>
      </c>
      <c r="E1084" s="7" t="s">
        <v>22</v>
      </c>
      <c r="F1084" s="41" t="s">
        <v>1269</v>
      </c>
      <c r="G1084" s="605">
        <f t="shared" si="10"/>
        <v>10601.56</v>
      </c>
      <c r="H1084" s="7" t="str">
        <f t="shared" si="11"/>
        <v>หจก.ตรีอุดม</v>
      </c>
      <c r="I1084" s="604">
        <v>10601.56</v>
      </c>
      <c r="J1084" s="7" t="s">
        <v>70</v>
      </c>
      <c r="K1084" s="124" t="s">
        <v>1316</v>
      </c>
    </row>
    <row r="1085" spans="1:11" ht="63" x14ac:dyDescent="0.2">
      <c r="A1085" s="41">
        <v>20</v>
      </c>
      <c r="B1085" s="124" t="s">
        <v>1317</v>
      </c>
      <c r="C1085" s="597">
        <v>2996000</v>
      </c>
      <c r="D1085" s="604">
        <f t="shared" si="9"/>
        <v>2996000</v>
      </c>
      <c r="E1085" s="7" t="s">
        <v>22</v>
      </c>
      <c r="F1085" s="41" t="s">
        <v>1312</v>
      </c>
      <c r="G1085" s="605">
        <f t="shared" si="10"/>
        <v>2996000</v>
      </c>
      <c r="H1085" s="7" t="str">
        <f t="shared" si="11"/>
        <v>บจ.โทริชิมา เซอร์วิส โซลูชั่นส์ (ไทยแลนด์)</v>
      </c>
      <c r="I1085" s="604">
        <v>2996000</v>
      </c>
      <c r="J1085" s="7" t="s">
        <v>1313</v>
      </c>
      <c r="K1085" s="124" t="s">
        <v>1318</v>
      </c>
    </row>
    <row r="1086" spans="1:11" ht="63" x14ac:dyDescent="0.2">
      <c r="A1086" s="41">
        <v>21</v>
      </c>
      <c r="B1086" s="124" t="s">
        <v>1319</v>
      </c>
      <c r="C1086" s="597">
        <v>485968.32</v>
      </c>
      <c r="D1086" s="604">
        <f t="shared" si="9"/>
        <v>485968.32</v>
      </c>
      <c r="E1086" s="7" t="s">
        <v>22</v>
      </c>
      <c r="F1086" s="41" t="s">
        <v>1320</v>
      </c>
      <c r="G1086" s="605">
        <f t="shared" si="10"/>
        <v>485968.32</v>
      </c>
      <c r="H1086" s="7" t="str">
        <f t="shared" si="11"/>
        <v>บจ.ยูเอชเอ็ม</v>
      </c>
      <c r="I1086" s="604">
        <v>485968.32</v>
      </c>
      <c r="J1086" s="7" t="s">
        <v>70</v>
      </c>
      <c r="K1086" s="124" t="s">
        <v>1321</v>
      </c>
    </row>
    <row r="1087" spans="1:11" ht="42" x14ac:dyDescent="0.2">
      <c r="A1087" s="41">
        <v>22</v>
      </c>
      <c r="B1087" s="124" t="s">
        <v>1322</v>
      </c>
      <c r="C1087" s="597">
        <v>42033.88</v>
      </c>
      <c r="D1087" s="604">
        <f t="shared" si="9"/>
        <v>42033.88</v>
      </c>
      <c r="E1087" s="7" t="s">
        <v>22</v>
      </c>
      <c r="F1087" s="41" t="s">
        <v>1278</v>
      </c>
      <c r="G1087" s="605">
        <f t="shared" si="10"/>
        <v>42033.88</v>
      </c>
      <c r="H1087" s="7" t="str">
        <f t="shared" si="11"/>
        <v>หจก.ธาราเอ็นจิเนียริ่ง</v>
      </c>
      <c r="I1087" s="604">
        <v>42033.88</v>
      </c>
      <c r="J1087" s="7" t="s">
        <v>70</v>
      </c>
      <c r="K1087" s="124" t="s">
        <v>1323</v>
      </c>
    </row>
    <row r="1088" spans="1:11" ht="42" x14ac:dyDescent="0.2">
      <c r="A1088" s="41">
        <v>23</v>
      </c>
      <c r="B1088" s="124" t="s">
        <v>1324</v>
      </c>
      <c r="C1088" s="597">
        <v>3573.8</v>
      </c>
      <c r="D1088" s="604">
        <f t="shared" si="9"/>
        <v>3573.8</v>
      </c>
      <c r="E1088" s="7" t="s">
        <v>22</v>
      </c>
      <c r="F1088" s="41" t="s">
        <v>1278</v>
      </c>
      <c r="G1088" s="605">
        <f t="shared" si="10"/>
        <v>3573.8</v>
      </c>
      <c r="H1088" s="7" t="str">
        <f t="shared" si="11"/>
        <v>หจก.ธาราเอ็นจิเนียริ่ง</v>
      </c>
      <c r="I1088" s="604">
        <v>3573.8</v>
      </c>
      <c r="J1088" s="7" t="s">
        <v>70</v>
      </c>
      <c r="K1088" s="124" t="s">
        <v>1325</v>
      </c>
    </row>
    <row r="1089" spans="1:11" ht="42" x14ac:dyDescent="0.2">
      <c r="A1089" s="41">
        <v>24</v>
      </c>
      <c r="B1089" s="124" t="s">
        <v>1326</v>
      </c>
      <c r="C1089" s="597">
        <v>26839.88</v>
      </c>
      <c r="D1089" s="604">
        <f t="shared" si="9"/>
        <v>26839.88</v>
      </c>
      <c r="E1089" s="7" t="s">
        <v>22</v>
      </c>
      <c r="F1089" s="41" t="s">
        <v>1269</v>
      </c>
      <c r="G1089" s="605">
        <f t="shared" si="10"/>
        <v>26839.88</v>
      </c>
      <c r="H1089" s="7" t="str">
        <f t="shared" si="11"/>
        <v>หจก.ตรีอุดม</v>
      </c>
      <c r="I1089" s="604">
        <v>26839.88</v>
      </c>
      <c r="J1089" s="7" t="s">
        <v>70</v>
      </c>
      <c r="K1089" s="124" t="s">
        <v>1327</v>
      </c>
    </row>
    <row r="1090" spans="1:11" ht="63" x14ac:dyDescent="0.2">
      <c r="A1090" s="41">
        <v>25</v>
      </c>
      <c r="B1090" s="124" t="s">
        <v>1328</v>
      </c>
      <c r="C1090" s="597">
        <v>68373</v>
      </c>
      <c r="D1090" s="604">
        <f t="shared" si="9"/>
        <v>68373</v>
      </c>
      <c r="E1090" s="7" t="s">
        <v>22</v>
      </c>
      <c r="F1090" s="41" t="s">
        <v>1266</v>
      </c>
      <c r="G1090" s="605">
        <f t="shared" si="10"/>
        <v>68373</v>
      </c>
      <c r="H1090" s="7" t="str">
        <f t="shared" si="11"/>
        <v>บจ.ไทคูนวณิชย์</v>
      </c>
      <c r="I1090" s="604">
        <v>68373</v>
      </c>
      <c r="J1090" s="7" t="s">
        <v>70</v>
      </c>
      <c r="K1090" s="124" t="s">
        <v>1329</v>
      </c>
    </row>
    <row r="1091" spans="1:11" ht="42" x14ac:dyDescent="0.2">
      <c r="A1091" s="41">
        <v>26</v>
      </c>
      <c r="B1091" s="124" t="s">
        <v>1330</v>
      </c>
      <c r="C1091" s="597">
        <v>19699.77</v>
      </c>
      <c r="D1091" s="604">
        <f t="shared" si="9"/>
        <v>19699.77</v>
      </c>
      <c r="E1091" s="7" t="s">
        <v>22</v>
      </c>
      <c r="F1091" s="41" t="s">
        <v>1278</v>
      </c>
      <c r="G1091" s="605">
        <f t="shared" si="10"/>
        <v>19699.77</v>
      </c>
      <c r="H1091" s="7" t="str">
        <f t="shared" si="11"/>
        <v>หจก.ธาราเอ็นจิเนียริ่ง</v>
      </c>
      <c r="I1091" s="604">
        <v>19699.77</v>
      </c>
      <c r="J1091" s="7" t="s">
        <v>70</v>
      </c>
      <c r="K1091" s="124" t="s">
        <v>1331</v>
      </c>
    </row>
    <row r="1092" spans="1:11" ht="42" x14ac:dyDescent="0.2">
      <c r="A1092" s="41">
        <v>27</v>
      </c>
      <c r="B1092" s="124" t="s">
        <v>1332</v>
      </c>
      <c r="C1092" s="597">
        <v>17933.2</v>
      </c>
      <c r="D1092" s="604">
        <f t="shared" si="9"/>
        <v>17933.2</v>
      </c>
      <c r="E1092" s="7" t="s">
        <v>22</v>
      </c>
      <c r="F1092" s="41" t="s">
        <v>1278</v>
      </c>
      <c r="G1092" s="605">
        <f t="shared" si="10"/>
        <v>17933.2</v>
      </c>
      <c r="H1092" s="7" t="str">
        <f t="shared" si="11"/>
        <v>หจก.ธาราเอ็นจิเนียริ่ง</v>
      </c>
      <c r="I1092" s="604">
        <v>17933.2</v>
      </c>
      <c r="J1092" s="7" t="s">
        <v>70</v>
      </c>
      <c r="K1092" s="124" t="s">
        <v>1333</v>
      </c>
    </row>
    <row r="1093" spans="1:11" ht="42" x14ac:dyDescent="0.2">
      <c r="A1093" s="41">
        <v>28</v>
      </c>
      <c r="B1093" s="124" t="s">
        <v>1334</v>
      </c>
      <c r="C1093" s="597">
        <v>33917.93</v>
      </c>
      <c r="D1093" s="604">
        <f t="shared" si="9"/>
        <v>33917.93</v>
      </c>
      <c r="E1093" s="7" t="s">
        <v>22</v>
      </c>
      <c r="F1093" s="41" t="s">
        <v>1278</v>
      </c>
      <c r="G1093" s="605">
        <f t="shared" si="10"/>
        <v>33917.93</v>
      </c>
      <c r="H1093" s="7" t="str">
        <f t="shared" si="11"/>
        <v>หจก.ธาราเอ็นจิเนียริ่ง</v>
      </c>
      <c r="I1093" s="604">
        <v>33917.93</v>
      </c>
      <c r="J1093" s="7" t="s">
        <v>70</v>
      </c>
      <c r="K1093" s="124" t="s">
        <v>1335</v>
      </c>
    </row>
    <row r="1094" spans="1:11" ht="42" x14ac:dyDescent="0.2">
      <c r="A1094" s="41">
        <v>29</v>
      </c>
      <c r="B1094" s="124" t="s">
        <v>1336</v>
      </c>
      <c r="C1094" s="597">
        <v>98187.48</v>
      </c>
      <c r="D1094" s="604">
        <f t="shared" si="9"/>
        <v>98187.48</v>
      </c>
      <c r="E1094" s="7" t="s">
        <v>22</v>
      </c>
      <c r="F1094" s="41" t="s">
        <v>1278</v>
      </c>
      <c r="G1094" s="605">
        <f t="shared" si="10"/>
        <v>98187.48</v>
      </c>
      <c r="H1094" s="7" t="str">
        <f t="shared" si="11"/>
        <v>หจก.ธาราเอ็นจิเนียริ่ง</v>
      </c>
      <c r="I1094" s="604">
        <v>98187.48</v>
      </c>
      <c r="J1094" s="7" t="s">
        <v>70</v>
      </c>
      <c r="K1094" s="124" t="s">
        <v>1337</v>
      </c>
    </row>
    <row r="1095" spans="1:11" ht="42" x14ac:dyDescent="0.2">
      <c r="A1095" s="41">
        <v>30</v>
      </c>
      <c r="B1095" s="124" t="s">
        <v>1338</v>
      </c>
      <c r="C1095" s="597">
        <v>5735.2</v>
      </c>
      <c r="D1095" s="604">
        <f t="shared" si="9"/>
        <v>5735.2</v>
      </c>
      <c r="E1095" s="7" t="s">
        <v>22</v>
      </c>
      <c r="F1095" s="41" t="s">
        <v>1266</v>
      </c>
      <c r="G1095" s="605">
        <f t="shared" si="10"/>
        <v>5735.2</v>
      </c>
      <c r="H1095" s="7" t="str">
        <f t="shared" si="11"/>
        <v>บจ.ไทคูนวณิชย์</v>
      </c>
      <c r="I1095" s="604">
        <v>5735.2</v>
      </c>
      <c r="J1095" s="7" t="s">
        <v>70</v>
      </c>
      <c r="K1095" s="124" t="s">
        <v>1339</v>
      </c>
    </row>
    <row r="1096" spans="1:11" ht="63" x14ac:dyDescent="0.2">
      <c r="A1096" s="41">
        <v>31</v>
      </c>
      <c r="B1096" s="124" t="s">
        <v>1340</v>
      </c>
      <c r="C1096" s="597">
        <v>28034</v>
      </c>
      <c r="D1096" s="604">
        <f t="shared" si="9"/>
        <v>28034</v>
      </c>
      <c r="E1096" s="7" t="s">
        <v>22</v>
      </c>
      <c r="F1096" s="41" t="s">
        <v>1288</v>
      </c>
      <c r="G1096" s="605">
        <f t="shared" si="10"/>
        <v>28034</v>
      </c>
      <c r="H1096" s="7" t="str">
        <f t="shared" si="11"/>
        <v>บจ.ภูนิคม วิศวกรรม</v>
      </c>
      <c r="I1096" s="604">
        <v>28034</v>
      </c>
      <c r="J1096" s="7" t="s">
        <v>70</v>
      </c>
      <c r="K1096" s="124" t="s">
        <v>1341</v>
      </c>
    </row>
    <row r="1097" spans="1:11" x14ac:dyDescent="0.2">
      <c r="A1097" s="1034" t="s">
        <v>1342</v>
      </c>
      <c r="B1097" s="1034"/>
      <c r="C1097" s="1034"/>
      <c r="D1097" s="1034"/>
      <c r="E1097" s="1034"/>
      <c r="F1097" s="1034"/>
      <c r="G1097" s="1034"/>
      <c r="H1097" s="1034"/>
      <c r="I1097" s="1034"/>
      <c r="J1097" s="1034"/>
      <c r="K1097" s="1034"/>
    </row>
    <row r="1098" spans="1:11" x14ac:dyDescent="0.2">
      <c r="A1098" s="1034" t="s">
        <v>1343</v>
      </c>
      <c r="B1098" s="1034"/>
      <c r="C1098" s="1034"/>
      <c r="D1098" s="1034"/>
      <c r="E1098" s="1034"/>
      <c r="F1098" s="1034"/>
      <c r="G1098" s="1034"/>
      <c r="H1098" s="1034"/>
      <c r="I1098" s="1034"/>
      <c r="J1098" s="1034"/>
      <c r="K1098" s="1034"/>
    </row>
    <row r="1099" spans="1:11" x14ac:dyDescent="0.2">
      <c r="A1099" s="1034" t="s">
        <v>1344</v>
      </c>
      <c r="B1099" s="1034"/>
      <c r="C1099" s="1034"/>
      <c r="D1099" s="1034"/>
      <c r="E1099" s="1034"/>
      <c r="F1099" s="1034"/>
      <c r="G1099" s="1034"/>
      <c r="H1099" s="1034"/>
      <c r="I1099" s="1034"/>
      <c r="J1099" s="1034"/>
      <c r="K1099" s="1034"/>
    </row>
    <row r="1100" spans="1:11" x14ac:dyDescent="0.2">
      <c r="A1100" s="275"/>
      <c r="B1100" s="275"/>
      <c r="C1100" s="275"/>
      <c r="D1100" s="275"/>
      <c r="E1100" s="275"/>
      <c r="F1100" s="275"/>
      <c r="G1100" s="275"/>
      <c r="H1100" s="275"/>
      <c r="I1100" s="275"/>
      <c r="J1100" s="275"/>
    </row>
    <row r="1101" spans="1:11" ht="42" x14ac:dyDescent="0.2">
      <c r="A1101" s="1035" t="s">
        <v>1</v>
      </c>
      <c r="B1101" s="1035" t="s">
        <v>18</v>
      </c>
      <c r="C1101" s="905" t="s">
        <v>1345</v>
      </c>
      <c r="D1101" s="905" t="s">
        <v>19</v>
      </c>
      <c r="E1101" s="1035" t="s">
        <v>20</v>
      </c>
      <c r="F1101" s="1035" t="s">
        <v>6</v>
      </c>
      <c r="G1101" s="1035"/>
      <c r="H1101" s="1036" t="s">
        <v>7</v>
      </c>
      <c r="I1101" s="1036"/>
      <c r="J1101" s="1035" t="s">
        <v>1346</v>
      </c>
      <c r="K1101" s="1035" t="s">
        <v>658</v>
      </c>
    </row>
    <row r="1102" spans="1:11" ht="84" x14ac:dyDescent="0.2">
      <c r="A1102" s="1026"/>
      <c r="B1102" s="1026"/>
      <c r="C1102" s="906" t="s">
        <v>1347</v>
      </c>
      <c r="D1102" s="907" t="s">
        <v>1348</v>
      </c>
      <c r="E1102" s="1026"/>
      <c r="F1102" s="908" t="s">
        <v>10</v>
      </c>
      <c r="G1102" s="909" t="s">
        <v>1349</v>
      </c>
      <c r="H1102" s="910" t="s">
        <v>12</v>
      </c>
      <c r="I1102" s="911" t="s">
        <v>1350</v>
      </c>
      <c r="J1102" s="1026"/>
      <c r="K1102" s="1026"/>
    </row>
    <row r="1103" spans="1:11" ht="42" x14ac:dyDescent="0.2">
      <c r="A1103" s="1045">
        <v>1</v>
      </c>
      <c r="B1103" s="548" t="s">
        <v>1351</v>
      </c>
      <c r="C1103" s="1023">
        <v>28140</v>
      </c>
      <c r="D1103" s="1023">
        <v>30109.8</v>
      </c>
      <c r="E1103" s="1020" t="s">
        <v>22</v>
      </c>
      <c r="F1103" s="908" t="s">
        <v>1352</v>
      </c>
      <c r="G1103" s="909">
        <v>30109.8</v>
      </c>
      <c r="H1103" s="1048" t="s">
        <v>1352</v>
      </c>
      <c r="I1103" s="1040">
        <v>30109.8</v>
      </c>
      <c r="J1103" s="908"/>
      <c r="K1103" s="908"/>
    </row>
    <row r="1104" spans="1:11" ht="42" x14ac:dyDescent="0.2">
      <c r="A1104" s="1046"/>
      <c r="B1104" s="550" t="s">
        <v>1353</v>
      </c>
      <c r="C1104" s="1024"/>
      <c r="D1104" s="1024"/>
      <c r="E1104" s="1021"/>
      <c r="F1104" s="1021" t="s">
        <v>1354</v>
      </c>
      <c r="G1104" s="1024">
        <v>34347</v>
      </c>
      <c r="H1104" s="1049"/>
      <c r="I1104" s="1041"/>
      <c r="J1104" s="469" t="s">
        <v>1355</v>
      </c>
      <c r="K1104" s="170" t="s">
        <v>1356</v>
      </c>
    </row>
    <row r="1105" spans="1:11" ht="42" x14ac:dyDescent="0.2">
      <c r="A1105" s="1046"/>
      <c r="B1105" s="550" t="s">
        <v>1357</v>
      </c>
      <c r="C1105" s="1024"/>
      <c r="D1105" s="1024"/>
      <c r="E1105" s="1021"/>
      <c r="F1105" s="1021"/>
      <c r="G1105" s="1024"/>
      <c r="H1105" s="1049"/>
      <c r="I1105" s="1041"/>
      <c r="J1105" s="469" t="s">
        <v>1358</v>
      </c>
      <c r="K1105" s="550" t="s">
        <v>1122</v>
      </c>
    </row>
    <row r="1106" spans="1:11" x14ac:dyDescent="0.2">
      <c r="A1106" s="1047"/>
      <c r="B1106" s="340" t="s">
        <v>1359</v>
      </c>
      <c r="C1106" s="1025"/>
      <c r="D1106" s="1025"/>
      <c r="E1106" s="1022"/>
      <c r="F1106" s="339" t="s">
        <v>1360</v>
      </c>
      <c r="G1106" s="912">
        <v>34668</v>
      </c>
      <c r="H1106" s="1050"/>
      <c r="I1106" s="1042"/>
      <c r="J1106" s="913"/>
      <c r="K1106" s="913"/>
    </row>
    <row r="1107" spans="1:11" ht="42" x14ac:dyDescent="0.2">
      <c r="A1107" s="1045">
        <v>2</v>
      </c>
      <c r="B1107" s="548" t="s">
        <v>1361</v>
      </c>
      <c r="C1107" s="1038">
        <v>56540</v>
      </c>
      <c r="D1107" s="1024">
        <v>23914.5</v>
      </c>
      <c r="E1107" s="1021" t="s">
        <v>22</v>
      </c>
      <c r="F1107" s="908" t="s">
        <v>1362</v>
      </c>
      <c r="G1107" s="909">
        <v>23914.5</v>
      </c>
      <c r="H1107" s="1048" t="s">
        <v>1362</v>
      </c>
      <c r="I1107" s="1040">
        <v>23914.5</v>
      </c>
      <c r="J1107" s="908"/>
      <c r="K1107" s="908"/>
    </row>
    <row r="1108" spans="1:11" x14ac:dyDescent="0.2">
      <c r="A1108" s="1046"/>
      <c r="B1108" s="550" t="s">
        <v>1363</v>
      </c>
      <c r="C1108" s="1038"/>
      <c r="D1108" s="1024"/>
      <c r="E1108" s="1021"/>
      <c r="F1108" s="1021" t="s">
        <v>1364</v>
      </c>
      <c r="G1108" s="1024">
        <v>31939.5</v>
      </c>
      <c r="H1108" s="1049"/>
      <c r="I1108" s="1041"/>
      <c r="J1108" s="469" t="s">
        <v>1355</v>
      </c>
      <c r="K1108" s="170" t="s">
        <v>1365</v>
      </c>
    </row>
    <row r="1109" spans="1:11" ht="42" x14ac:dyDescent="0.2">
      <c r="A1109" s="1046"/>
      <c r="B1109" s="550" t="s">
        <v>1366</v>
      </c>
      <c r="C1109" s="1038"/>
      <c r="D1109" s="1024"/>
      <c r="E1109" s="1021"/>
      <c r="F1109" s="1021"/>
      <c r="G1109" s="1024"/>
      <c r="H1109" s="1049"/>
      <c r="I1109" s="1041"/>
      <c r="J1109" s="469" t="s">
        <v>1358</v>
      </c>
      <c r="K1109" s="550" t="s">
        <v>1367</v>
      </c>
    </row>
    <row r="1110" spans="1:11" x14ac:dyDescent="0.2">
      <c r="A1110" s="1047"/>
      <c r="B1110" s="340"/>
      <c r="C1110" s="1039"/>
      <c r="D1110" s="1025"/>
      <c r="E1110" s="1022"/>
      <c r="F1110" s="339" t="s">
        <v>1368</v>
      </c>
      <c r="G1110" s="912">
        <v>36915</v>
      </c>
      <c r="H1110" s="1050"/>
      <c r="I1110" s="1042"/>
      <c r="J1110" s="913"/>
      <c r="K1110" s="913"/>
    </row>
    <row r="1111" spans="1:11" ht="42" x14ac:dyDescent="0.2">
      <c r="A1111" s="1045">
        <v>3</v>
      </c>
      <c r="B1111" s="548" t="s">
        <v>1369</v>
      </c>
      <c r="C1111" s="1038">
        <v>460000</v>
      </c>
      <c r="D1111" s="1024">
        <v>469882</v>
      </c>
      <c r="E1111" s="1021" t="s">
        <v>22</v>
      </c>
      <c r="F1111" s="1026" t="s">
        <v>1370</v>
      </c>
      <c r="G1111" s="1029">
        <v>460625.26</v>
      </c>
      <c r="H1111" s="1026" t="s">
        <v>1370</v>
      </c>
      <c r="I1111" s="1029">
        <v>460625.26</v>
      </c>
      <c r="J1111" s="908"/>
      <c r="K1111" s="908"/>
    </row>
    <row r="1112" spans="1:11" ht="42" x14ac:dyDescent="0.2">
      <c r="A1112" s="1046"/>
      <c r="B1112" s="550" t="s">
        <v>1371</v>
      </c>
      <c r="C1112" s="1038"/>
      <c r="D1112" s="1024"/>
      <c r="E1112" s="1021"/>
      <c r="F1112" s="1027"/>
      <c r="G1112" s="1030"/>
      <c r="H1112" s="1027"/>
      <c r="I1112" s="1030"/>
      <c r="J1112" s="469" t="s">
        <v>1372</v>
      </c>
      <c r="K1112" s="170" t="s">
        <v>1373</v>
      </c>
    </row>
    <row r="1113" spans="1:11" ht="42" x14ac:dyDescent="0.2">
      <c r="A1113" s="1046"/>
      <c r="B1113" s="550" t="s">
        <v>1374</v>
      </c>
      <c r="C1113" s="1038"/>
      <c r="D1113" s="1024"/>
      <c r="E1113" s="1021"/>
      <c r="F1113" s="1027"/>
      <c r="G1113" s="1030"/>
      <c r="H1113" s="1027"/>
      <c r="I1113" s="1030"/>
      <c r="J1113" s="469" t="s">
        <v>1358</v>
      </c>
      <c r="K1113" s="550" t="s">
        <v>1367</v>
      </c>
    </row>
    <row r="1114" spans="1:11" x14ac:dyDescent="0.2">
      <c r="A1114" s="1047"/>
      <c r="B1114" s="340"/>
      <c r="C1114" s="1039"/>
      <c r="D1114" s="1025"/>
      <c r="E1114" s="1022"/>
      <c r="F1114" s="1028"/>
      <c r="G1114" s="1031"/>
      <c r="H1114" s="1028"/>
      <c r="I1114" s="1031"/>
      <c r="J1114" s="913"/>
      <c r="K1114" s="913"/>
    </row>
    <row r="1115" spans="1:11" ht="42" x14ac:dyDescent="0.2">
      <c r="A1115" s="1045">
        <v>4</v>
      </c>
      <c r="B1115" s="548" t="s">
        <v>1375</v>
      </c>
      <c r="C1115" s="1038">
        <v>33000</v>
      </c>
      <c r="D1115" s="1024">
        <v>35310</v>
      </c>
      <c r="E1115" s="1021" t="s">
        <v>22</v>
      </c>
      <c r="F1115" s="908" t="s">
        <v>1376</v>
      </c>
      <c r="G1115" s="909">
        <v>35310</v>
      </c>
      <c r="H1115" s="1048" t="s">
        <v>1376</v>
      </c>
      <c r="I1115" s="1040">
        <v>35310</v>
      </c>
      <c r="J1115" s="908"/>
      <c r="K1115" s="908"/>
    </row>
    <row r="1116" spans="1:11" x14ac:dyDescent="0.2">
      <c r="A1116" s="1046"/>
      <c r="B1116" s="550" t="s">
        <v>1377</v>
      </c>
      <c r="C1116" s="1038"/>
      <c r="D1116" s="1024"/>
      <c r="E1116" s="1021"/>
      <c r="F1116" s="469" t="s">
        <v>1378</v>
      </c>
      <c r="G1116" s="914">
        <v>37450</v>
      </c>
      <c r="H1116" s="1049"/>
      <c r="I1116" s="1041"/>
      <c r="J1116" s="469" t="s">
        <v>1355</v>
      </c>
      <c r="K1116" s="170" t="s">
        <v>1379</v>
      </c>
    </row>
    <row r="1117" spans="1:11" ht="42" x14ac:dyDescent="0.2">
      <c r="A1117" s="1046"/>
      <c r="B1117" s="550"/>
      <c r="C1117" s="1038"/>
      <c r="D1117" s="1024"/>
      <c r="E1117" s="1021"/>
      <c r="F1117" s="1021" t="s">
        <v>1380</v>
      </c>
      <c r="G1117" s="1024" t="s">
        <v>1381</v>
      </c>
      <c r="H1117" s="1049"/>
      <c r="I1117" s="1041"/>
      <c r="J1117" s="469" t="s">
        <v>1358</v>
      </c>
      <c r="K1117" s="550" t="s">
        <v>1382</v>
      </c>
    </row>
    <row r="1118" spans="1:11" x14ac:dyDescent="0.2">
      <c r="A1118" s="1047"/>
      <c r="B1118" s="340"/>
      <c r="C1118" s="1039"/>
      <c r="D1118" s="1025"/>
      <c r="E1118" s="1022"/>
      <c r="F1118" s="1022"/>
      <c r="G1118" s="1025"/>
      <c r="H1118" s="1050"/>
      <c r="I1118" s="1042"/>
      <c r="J1118" s="913"/>
      <c r="K1118" s="913"/>
    </row>
    <row r="1119" spans="1:11" x14ac:dyDescent="0.2">
      <c r="A1119" s="1045">
        <v>5</v>
      </c>
      <c r="B1119" s="548" t="s">
        <v>1383</v>
      </c>
      <c r="C1119" s="1038">
        <v>35514.019999999997</v>
      </c>
      <c r="D1119" s="1024">
        <v>38000</v>
      </c>
      <c r="E1119" s="1021" t="s">
        <v>22</v>
      </c>
      <c r="F1119" s="1026" t="s">
        <v>1384</v>
      </c>
      <c r="G1119" s="1029">
        <v>38000</v>
      </c>
      <c r="H1119" s="1048" t="s">
        <v>1384</v>
      </c>
      <c r="I1119" s="1040">
        <v>38000</v>
      </c>
      <c r="J1119" s="908"/>
      <c r="K1119" s="908"/>
    </row>
    <row r="1120" spans="1:11" x14ac:dyDescent="0.2">
      <c r="A1120" s="1046"/>
      <c r="B1120" s="550" t="s">
        <v>1385</v>
      </c>
      <c r="C1120" s="1038"/>
      <c r="D1120" s="1024"/>
      <c r="E1120" s="1021"/>
      <c r="F1120" s="1027"/>
      <c r="G1120" s="1030"/>
      <c r="H1120" s="1049"/>
      <c r="I1120" s="1041"/>
      <c r="J1120" s="469" t="s">
        <v>1355</v>
      </c>
      <c r="K1120" s="170" t="s">
        <v>1386</v>
      </c>
    </row>
    <row r="1121" spans="1:11" ht="42" x14ac:dyDescent="0.2">
      <c r="A1121" s="1046"/>
      <c r="B1121" s="550" t="s">
        <v>1387</v>
      </c>
      <c r="C1121" s="1038"/>
      <c r="D1121" s="1024"/>
      <c r="E1121" s="1021"/>
      <c r="F1121" s="469" t="s">
        <v>509</v>
      </c>
      <c r="G1121" s="914">
        <v>44900</v>
      </c>
      <c r="H1121" s="1049"/>
      <c r="I1121" s="1041"/>
      <c r="J1121" s="469" t="s">
        <v>1358</v>
      </c>
      <c r="K1121" s="550" t="s">
        <v>1388</v>
      </c>
    </row>
    <row r="1122" spans="1:11" x14ac:dyDescent="0.2">
      <c r="A1122" s="1047"/>
      <c r="B1122" s="340"/>
      <c r="C1122" s="1039"/>
      <c r="D1122" s="1025"/>
      <c r="E1122" s="1022"/>
      <c r="F1122" s="339" t="s">
        <v>1389</v>
      </c>
      <c r="G1122" s="912">
        <v>48650</v>
      </c>
      <c r="H1122" s="1050"/>
      <c r="I1122" s="1042"/>
      <c r="J1122" s="913"/>
      <c r="K1122" s="913"/>
    </row>
    <row r="1123" spans="1:11" ht="42" x14ac:dyDescent="0.2">
      <c r="A1123" s="1020">
        <v>6</v>
      </c>
      <c r="B1123" s="548" t="s">
        <v>1369</v>
      </c>
      <c r="C1123" s="1038">
        <v>460000</v>
      </c>
      <c r="D1123" s="1024">
        <v>402068</v>
      </c>
      <c r="E1123" s="1021" t="s">
        <v>22</v>
      </c>
      <c r="F1123" s="1026" t="s">
        <v>509</v>
      </c>
      <c r="G1123" s="1029">
        <v>394227.62</v>
      </c>
      <c r="H1123" s="1026" t="s">
        <v>509</v>
      </c>
      <c r="I1123" s="1029">
        <v>394227.62</v>
      </c>
      <c r="J1123" s="915"/>
      <c r="K1123" s="915"/>
    </row>
    <row r="1124" spans="1:11" ht="42" x14ac:dyDescent="0.2">
      <c r="A1124" s="1021"/>
      <c r="B1124" s="550" t="s">
        <v>1371</v>
      </c>
      <c r="C1124" s="1038"/>
      <c r="D1124" s="1024"/>
      <c r="E1124" s="1021"/>
      <c r="F1124" s="1027"/>
      <c r="G1124" s="1030"/>
      <c r="H1124" s="1027"/>
      <c r="I1124" s="1030"/>
      <c r="J1124" s="469" t="s">
        <v>1372</v>
      </c>
      <c r="K1124" s="170" t="s">
        <v>1390</v>
      </c>
    </row>
    <row r="1125" spans="1:11" ht="42" x14ac:dyDescent="0.2">
      <c r="A1125" s="1021"/>
      <c r="B1125" s="550" t="s">
        <v>1391</v>
      </c>
      <c r="C1125" s="1038"/>
      <c r="D1125" s="1024"/>
      <c r="E1125" s="1021"/>
      <c r="F1125" s="1027"/>
      <c r="G1125" s="1030"/>
      <c r="H1125" s="1027"/>
      <c r="I1125" s="1030"/>
      <c r="J1125" s="469" t="s">
        <v>1358</v>
      </c>
      <c r="K1125" s="550" t="s">
        <v>1092</v>
      </c>
    </row>
    <row r="1126" spans="1:11" x14ac:dyDescent="0.2">
      <c r="A1126" s="1022"/>
      <c r="B1126" s="340"/>
      <c r="C1126" s="1039"/>
      <c r="D1126" s="1025"/>
      <c r="E1126" s="1022"/>
      <c r="F1126" s="1028"/>
      <c r="G1126" s="1031"/>
      <c r="H1126" s="1028"/>
      <c r="I1126" s="1031"/>
      <c r="J1126" s="913"/>
      <c r="K1126" s="913"/>
    </row>
    <row r="1127" spans="1:11" ht="42" x14ac:dyDescent="0.2">
      <c r="A1127" s="1020">
        <v>7</v>
      </c>
      <c r="B1127" s="548" t="s">
        <v>1369</v>
      </c>
      <c r="C1127" s="1023">
        <v>460000</v>
      </c>
      <c r="D1127" s="1023">
        <v>437881</v>
      </c>
      <c r="E1127" s="1020" t="s">
        <v>22</v>
      </c>
      <c r="F1127" s="1026" t="s">
        <v>1392</v>
      </c>
      <c r="G1127" s="1029">
        <v>429349.51</v>
      </c>
      <c r="H1127" s="1026" t="s">
        <v>1392</v>
      </c>
      <c r="I1127" s="1029">
        <v>429349.51</v>
      </c>
      <c r="J1127" s="915"/>
      <c r="K1127" s="915"/>
    </row>
    <row r="1128" spans="1:11" ht="42" x14ac:dyDescent="0.2">
      <c r="A1128" s="1021"/>
      <c r="B1128" s="550" t="s">
        <v>1371</v>
      </c>
      <c r="C1128" s="1024"/>
      <c r="D1128" s="1024"/>
      <c r="E1128" s="1021"/>
      <c r="F1128" s="1027"/>
      <c r="G1128" s="1030"/>
      <c r="H1128" s="1027"/>
      <c r="I1128" s="1030"/>
      <c r="J1128" s="469" t="s">
        <v>1372</v>
      </c>
      <c r="K1128" s="170" t="s">
        <v>1393</v>
      </c>
    </row>
    <row r="1129" spans="1:11" ht="42" x14ac:dyDescent="0.2">
      <c r="A1129" s="1021"/>
      <c r="B1129" s="550" t="s">
        <v>1394</v>
      </c>
      <c r="C1129" s="1024"/>
      <c r="D1129" s="1024"/>
      <c r="E1129" s="1021"/>
      <c r="F1129" s="1027"/>
      <c r="G1129" s="1030"/>
      <c r="H1129" s="1027"/>
      <c r="I1129" s="1030"/>
      <c r="J1129" s="469" t="s">
        <v>1358</v>
      </c>
      <c r="K1129" s="550" t="s">
        <v>1101</v>
      </c>
    </row>
    <row r="1130" spans="1:11" x14ac:dyDescent="0.2">
      <c r="A1130" s="1022"/>
      <c r="B1130" s="550"/>
      <c r="C1130" s="1025"/>
      <c r="D1130" s="1025"/>
      <c r="E1130" s="1022"/>
      <c r="F1130" s="1028"/>
      <c r="G1130" s="1031"/>
      <c r="H1130" s="1028"/>
      <c r="I1130" s="1031"/>
      <c r="J1130" s="915"/>
      <c r="K1130" s="915"/>
    </row>
    <row r="1131" spans="1:11" x14ac:dyDescent="0.2">
      <c r="A1131" s="1020">
        <v>8</v>
      </c>
      <c r="B1131" s="548" t="s">
        <v>1395</v>
      </c>
      <c r="C1131" s="1037">
        <v>36970</v>
      </c>
      <c r="D1131" s="1023">
        <v>39557.9</v>
      </c>
      <c r="E1131" s="1020" t="s">
        <v>22</v>
      </c>
      <c r="F1131" s="1026" t="s">
        <v>1396</v>
      </c>
      <c r="G1131" s="1029">
        <v>39557.9</v>
      </c>
      <c r="H1131" s="1026" t="s">
        <v>1396</v>
      </c>
      <c r="I1131" s="1040">
        <v>39557.9</v>
      </c>
      <c r="J1131" s="908"/>
      <c r="K1131" s="908"/>
    </row>
    <row r="1132" spans="1:11" x14ac:dyDescent="0.2">
      <c r="A1132" s="1021"/>
      <c r="B1132" s="550" t="s">
        <v>1397</v>
      </c>
      <c r="C1132" s="1038"/>
      <c r="D1132" s="1024"/>
      <c r="E1132" s="1021"/>
      <c r="F1132" s="1027"/>
      <c r="G1132" s="1030"/>
      <c r="H1132" s="1027"/>
      <c r="I1132" s="1041"/>
      <c r="J1132" s="469" t="s">
        <v>1355</v>
      </c>
      <c r="K1132" s="170" t="s">
        <v>1398</v>
      </c>
    </row>
    <row r="1133" spans="1:11" ht="42" x14ac:dyDescent="0.2">
      <c r="A1133" s="1021"/>
      <c r="B1133" s="550"/>
      <c r="C1133" s="1038"/>
      <c r="D1133" s="1024"/>
      <c r="E1133" s="1021"/>
      <c r="F1133" s="469" t="s">
        <v>1399</v>
      </c>
      <c r="G1133" s="914">
        <v>40499.5</v>
      </c>
      <c r="H1133" s="1027"/>
      <c r="I1133" s="1041"/>
      <c r="J1133" s="469" t="s">
        <v>1358</v>
      </c>
      <c r="K1133" s="550" t="s">
        <v>1040</v>
      </c>
    </row>
    <row r="1134" spans="1:11" x14ac:dyDescent="0.2">
      <c r="A1134" s="1022"/>
      <c r="B1134" s="340"/>
      <c r="C1134" s="1039"/>
      <c r="D1134" s="1025"/>
      <c r="E1134" s="1022"/>
      <c r="F1134" s="339" t="s">
        <v>1400</v>
      </c>
      <c r="G1134" s="912">
        <v>41911.9</v>
      </c>
      <c r="H1134" s="1028"/>
      <c r="I1134" s="1042"/>
      <c r="J1134" s="913"/>
      <c r="K1134" s="913"/>
    </row>
    <row r="1135" spans="1:11" x14ac:dyDescent="0.2">
      <c r="A1135" s="916"/>
      <c r="B1135" s="1043" t="s">
        <v>1401</v>
      </c>
      <c r="C1135" s="1043"/>
      <c r="D1135" s="1043"/>
      <c r="E1135" s="1043"/>
      <c r="F1135" s="1043"/>
      <c r="G1135" s="1043"/>
      <c r="H1135" s="1044"/>
      <c r="I1135" s="917">
        <f>SUM(I1103:I1134)</f>
        <v>1451094.5899999999</v>
      </c>
      <c r="J1135" s="918"/>
      <c r="K1135" s="919"/>
    </row>
    <row r="1136" spans="1:11" x14ac:dyDescent="0.2">
      <c r="A1136" s="1034" t="s">
        <v>1402</v>
      </c>
      <c r="B1136" s="1034"/>
      <c r="C1136" s="1034"/>
      <c r="D1136" s="1034"/>
      <c r="E1136" s="1034"/>
      <c r="F1136" s="1034"/>
      <c r="G1136" s="1034"/>
      <c r="H1136" s="1034"/>
      <c r="I1136" s="1034"/>
      <c r="J1136" s="1034"/>
      <c r="K1136" s="1034"/>
    </row>
    <row r="1137" spans="1:11" x14ac:dyDescent="0.2">
      <c r="A1137" s="1034" t="s">
        <v>1343</v>
      </c>
      <c r="B1137" s="1034"/>
      <c r="C1137" s="1034"/>
      <c r="D1137" s="1034"/>
      <c r="E1137" s="1034"/>
      <c r="F1137" s="1034"/>
      <c r="G1137" s="1034"/>
      <c r="H1137" s="1034"/>
      <c r="I1137" s="1034"/>
      <c r="J1137" s="1034"/>
      <c r="K1137" s="1034"/>
    </row>
    <row r="1138" spans="1:11" x14ac:dyDescent="0.2">
      <c r="A1138" s="1034" t="s">
        <v>1344</v>
      </c>
      <c r="B1138" s="1034"/>
      <c r="C1138" s="1034"/>
      <c r="D1138" s="1034"/>
      <c r="E1138" s="1034"/>
      <c r="F1138" s="1034"/>
      <c r="G1138" s="1034"/>
      <c r="H1138" s="1034"/>
      <c r="I1138" s="1034"/>
      <c r="J1138" s="1034"/>
      <c r="K1138" s="1034"/>
    </row>
    <row r="1139" spans="1:11" x14ac:dyDescent="0.2">
      <c r="A1139" s="371"/>
      <c r="C1139" s="920"/>
      <c r="D1139" s="920"/>
      <c r="F1139" s="52"/>
      <c r="G1139" s="920"/>
      <c r="H1139" s="921"/>
      <c r="I1139" s="367"/>
    </row>
    <row r="1140" spans="1:11" ht="42" x14ac:dyDescent="0.2">
      <c r="A1140" s="1035" t="s">
        <v>1</v>
      </c>
      <c r="B1140" s="1035" t="s">
        <v>18</v>
      </c>
      <c r="C1140" s="905" t="s">
        <v>1345</v>
      </c>
      <c r="D1140" s="905" t="s">
        <v>19</v>
      </c>
      <c r="E1140" s="1035" t="s">
        <v>20</v>
      </c>
      <c r="F1140" s="1035" t="s">
        <v>6</v>
      </c>
      <c r="G1140" s="1035"/>
      <c r="H1140" s="1036" t="s">
        <v>7</v>
      </c>
      <c r="I1140" s="1036"/>
      <c r="J1140" s="1035" t="s">
        <v>1346</v>
      </c>
      <c r="K1140" s="1035" t="s">
        <v>658</v>
      </c>
    </row>
    <row r="1141" spans="1:11" ht="84" x14ac:dyDescent="0.2">
      <c r="A1141" s="1035"/>
      <c r="B1141" s="1035"/>
      <c r="C1141" s="728" t="s">
        <v>1347</v>
      </c>
      <c r="D1141" s="922" t="s">
        <v>1348</v>
      </c>
      <c r="E1141" s="1035"/>
      <c r="F1141" s="902" t="s">
        <v>10</v>
      </c>
      <c r="G1141" s="905" t="s">
        <v>1349</v>
      </c>
      <c r="H1141" s="923" t="s">
        <v>12</v>
      </c>
      <c r="I1141" s="924" t="s">
        <v>1350</v>
      </c>
      <c r="J1141" s="1035"/>
      <c r="K1141" s="1035"/>
    </row>
    <row r="1142" spans="1:11" ht="42" x14ac:dyDescent="0.2">
      <c r="A1142" s="1020">
        <v>1</v>
      </c>
      <c r="B1142" s="548" t="s">
        <v>1369</v>
      </c>
      <c r="C1142" s="1023">
        <v>4600000</v>
      </c>
      <c r="D1142" s="1023">
        <v>3703988</v>
      </c>
      <c r="E1142" s="1020" t="s">
        <v>387</v>
      </c>
      <c r="F1142" s="908" t="s">
        <v>517</v>
      </c>
      <c r="G1142" s="909">
        <v>2222000</v>
      </c>
      <c r="H1142" s="1026" t="s">
        <v>517</v>
      </c>
      <c r="I1142" s="1029">
        <v>2222000</v>
      </c>
      <c r="J1142" s="612"/>
      <c r="K1142" s="169"/>
    </row>
    <row r="1143" spans="1:11" ht="42" x14ac:dyDescent="0.2">
      <c r="A1143" s="1021"/>
      <c r="B1143" s="550" t="s">
        <v>1371</v>
      </c>
      <c r="C1143" s="1024"/>
      <c r="D1143" s="1024"/>
      <c r="E1143" s="1021"/>
      <c r="F1143" s="469" t="s">
        <v>1403</v>
      </c>
      <c r="G1143" s="914">
        <v>2489234</v>
      </c>
      <c r="H1143" s="1027"/>
      <c r="I1143" s="1030"/>
      <c r="J1143" s="371"/>
      <c r="K1143" s="170"/>
    </row>
    <row r="1144" spans="1:11" x14ac:dyDescent="0.2">
      <c r="A1144" s="1021"/>
      <c r="B1144" s="550" t="s">
        <v>1404</v>
      </c>
      <c r="C1144" s="1024"/>
      <c r="D1144" s="1024"/>
      <c r="E1144" s="1021"/>
      <c r="F1144" s="469" t="s">
        <v>511</v>
      </c>
      <c r="G1144" s="914">
        <v>2515000</v>
      </c>
      <c r="H1144" s="1027"/>
      <c r="I1144" s="1030"/>
      <c r="J1144" s="371"/>
      <c r="K1144" s="170"/>
    </row>
    <row r="1145" spans="1:11" x14ac:dyDescent="0.2">
      <c r="A1145" s="1021"/>
      <c r="B1145" s="550"/>
      <c r="C1145" s="1024"/>
      <c r="D1145" s="1024"/>
      <c r="E1145" s="1021"/>
      <c r="F1145" s="469" t="s">
        <v>1405</v>
      </c>
      <c r="G1145" s="914">
        <v>2858000</v>
      </c>
      <c r="H1145" s="1027"/>
      <c r="I1145" s="1030"/>
      <c r="J1145" s="469" t="s">
        <v>1355</v>
      </c>
      <c r="K1145" s="170" t="s">
        <v>1406</v>
      </c>
    </row>
    <row r="1146" spans="1:11" ht="42" x14ac:dyDescent="0.2">
      <c r="A1146" s="1021"/>
      <c r="B1146" s="550"/>
      <c r="C1146" s="1024"/>
      <c r="D1146" s="1024"/>
      <c r="E1146" s="1021"/>
      <c r="F1146" s="469" t="s">
        <v>1407</v>
      </c>
      <c r="G1146" s="914">
        <v>3039270.16</v>
      </c>
      <c r="H1146" s="1027"/>
      <c r="I1146" s="1030"/>
      <c r="J1146" s="469" t="s">
        <v>1358</v>
      </c>
      <c r="K1146" s="550" t="s">
        <v>1013</v>
      </c>
    </row>
    <row r="1147" spans="1:11" x14ac:dyDescent="0.2">
      <c r="A1147" s="1021"/>
      <c r="B1147" s="550"/>
      <c r="C1147" s="1024"/>
      <c r="D1147" s="1024"/>
      <c r="E1147" s="1021"/>
      <c r="F1147" s="1021" t="s">
        <v>1408</v>
      </c>
      <c r="G1147" s="1024">
        <v>3180000</v>
      </c>
      <c r="H1147" s="1027"/>
      <c r="I1147" s="1030"/>
      <c r="J1147" s="469"/>
      <c r="K1147" s="550"/>
    </row>
    <row r="1148" spans="1:11" x14ac:dyDescent="0.2">
      <c r="A1148" s="1022"/>
      <c r="B1148" s="340"/>
      <c r="C1148" s="1025"/>
      <c r="D1148" s="1025"/>
      <c r="E1148" s="1022"/>
      <c r="F1148" s="1022"/>
      <c r="G1148" s="1025"/>
      <c r="H1148" s="1028"/>
      <c r="I1148" s="1031"/>
      <c r="J1148" s="49"/>
      <c r="K1148" s="552"/>
    </row>
    <row r="1149" spans="1:11" ht="42" x14ac:dyDescent="0.2">
      <c r="A1149" s="1020">
        <v>2</v>
      </c>
      <c r="B1149" s="548" t="s">
        <v>645</v>
      </c>
      <c r="C1149" s="1023">
        <v>4000000</v>
      </c>
      <c r="D1149" s="1023">
        <v>4279471</v>
      </c>
      <c r="E1149" s="1020" t="s">
        <v>387</v>
      </c>
      <c r="F1149" s="1026" t="s">
        <v>509</v>
      </c>
      <c r="G1149" s="1029">
        <v>4215000</v>
      </c>
      <c r="H1149" s="1026" t="s">
        <v>509</v>
      </c>
      <c r="I1149" s="1029">
        <v>4214546</v>
      </c>
      <c r="J1149" s="612"/>
      <c r="K1149" s="169"/>
    </row>
    <row r="1150" spans="1:11" ht="42" x14ac:dyDescent="0.2">
      <c r="A1150" s="1021"/>
      <c r="B1150" s="550" t="s">
        <v>1409</v>
      </c>
      <c r="C1150" s="1024"/>
      <c r="D1150" s="1024"/>
      <c r="E1150" s="1021"/>
      <c r="F1150" s="1027"/>
      <c r="G1150" s="1030"/>
      <c r="H1150" s="1027"/>
      <c r="I1150" s="1030"/>
      <c r="J1150" s="371" t="s">
        <v>1372</v>
      </c>
      <c r="K1150" s="170" t="s">
        <v>1410</v>
      </c>
    </row>
    <row r="1151" spans="1:11" ht="42" x14ac:dyDescent="0.2">
      <c r="A1151" s="1021"/>
      <c r="B1151" s="550" t="s">
        <v>1411</v>
      </c>
      <c r="C1151" s="1024"/>
      <c r="D1151" s="1024"/>
      <c r="E1151" s="1021"/>
      <c r="F1151" s="1027"/>
      <c r="G1151" s="1030"/>
      <c r="H1151" s="1027"/>
      <c r="I1151" s="1030"/>
      <c r="J1151" s="469" t="s">
        <v>1358</v>
      </c>
      <c r="K1151" s="550" t="s">
        <v>1412</v>
      </c>
    </row>
    <row r="1152" spans="1:11" x14ac:dyDescent="0.2">
      <c r="A1152" s="1022"/>
      <c r="B1152" s="340"/>
      <c r="C1152" s="1025"/>
      <c r="D1152" s="1025"/>
      <c r="E1152" s="1022"/>
      <c r="F1152" s="1028"/>
      <c r="G1152" s="1031"/>
      <c r="H1152" s="1028"/>
      <c r="I1152" s="1031"/>
      <c r="J1152" s="339"/>
      <c r="K1152" s="552"/>
    </row>
    <row r="1153" spans="1:12" ht="42" x14ac:dyDescent="0.2">
      <c r="A1153" s="1021">
        <v>3</v>
      </c>
      <c r="B1153" s="548" t="s">
        <v>1369</v>
      </c>
      <c r="C1153" s="1024">
        <v>12100000</v>
      </c>
      <c r="D1153" s="1024">
        <v>11115884</v>
      </c>
      <c r="E1153" s="1021" t="s">
        <v>387</v>
      </c>
      <c r="F1153" s="915" t="s">
        <v>1413</v>
      </c>
      <c r="G1153" s="925">
        <v>7098920</v>
      </c>
      <c r="H1153" s="1027" t="s">
        <v>1413</v>
      </c>
      <c r="I1153" s="1030">
        <v>7098920</v>
      </c>
      <c r="J1153" s="469"/>
      <c r="K1153" s="170"/>
    </row>
    <row r="1154" spans="1:12" ht="42" x14ac:dyDescent="0.2">
      <c r="A1154" s="1021"/>
      <c r="B1154" s="550" t="s">
        <v>1371</v>
      </c>
      <c r="C1154" s="1024"/>
      <c r="D1154" s="1024"/>
      <c r="E1154" s="1021"/>
      <c r="F1154" s="469" t="s">
        <v>1405</v>
      </c>
      <c r="G1154" s="914">
        <v>9210000</v>
      </c>
      <c r="H1154" s="1027"/>
      <c r="I1154" s="1030"/>
      <c r="J1154" s="469" t="s">
        <v>1355</v>
      </c>
      <c r="K1154" s="170" t="s">
        <v>1414</v>
      </c>
    </row>
    <row r="1155" spans="1:12" ht="42" x14ac:dyDescent="0.2">
      <c r="A1155" s="1021"/>
      <c r="B1155" s="550" t="s">
        <v>1415</v>
      </c>
      <c r="C1155" s="1024"/>
      <c r="D1155" s="1024"/>
      <c r="E1155" s="1021"/>
      <c r="F1155" s="1021" t="s">
        <v>509</v>
      </c>
      <c r="G1155" s="1024">
        <v>9600000</v>
      </c>
      <c r="H1155" s="1027"/>
      <c r="I1155" s="1030"/>
      <c r="J1155" s="469" t="s">
        <v>1358</v>
      </c>
      <c r="K1155" s="550" t="s">
        <v>1092</v>
      </c>
    </row>
    <row r="1156" spans="1:12" x14ac:dyDescent="0.2">
      <c r="A1156" s="1022"/>
      <c r="B1156" s="340"/>
      <c r="C1156" s="1025"/>
      <c r="D1156" s="1025"/>
      <c r="E1156" s="1022"/>
      <c r="F1156" s="1022"/>
      <c r="G1156" s="1025"/>
      <c r="H1156" s="1028"/>
      <c r="I1156" s="1031"/>
      <c r="J1156" s="49"/>
      <c r="K1156" s="552"/>
    </row>
    <row r="1157" spans="1:12" x14ac:dyDescent="0.2">
      <c r="A1157" s="926"/>
      <c r="B1157" s="1032" t="s">
        <v>1416</v>
      </c>
      <c r="C1157" s="1032"/>
      <c r="D1157" s="1032"/>
      <c r="E1157" s="1032"/>
      <c r="F1157" s="1032"/>
      <c r="G1157" s="1032"/>
      <c r="H1157" s="1033"/>
      <c r="I1157" s="927">
        <f>SUM(I1142:I1156)</f>
        <v>13535466</v>
      </c>
      <c r="J1157" s="928"/>
      <c r="K1157" s="929"/>
    </row>
    <row r="1158" spans="1:12" x14ac:dyDescent="0.2">
      <c r="A1158" s="930"/>
      <c r="B1158" s="930"/>
      <c r="C1158" s="930"/>
      <c r="D1158" s="930"/>
      <c r="E1158" s="930"/>
      <c r="F1158" s="930"/>
      <c r="G1158" s="930"/>
      <c r="H1158" s="930"/>
      <c r="I1158" s="930"/>
      <c r="J1158" s="930"/>
      <c r="K1158" s="930"/>
      <c r="L1158" s="931" t="s">
        <v>613</v>
      </c>
    </row>
    <row r="1159" spans="1:12" x14ac:dyDescent="0.2">
      <c r="A1159" s="1010" t="s">
        <v>17</v>
      </c>
      <c r="B1159" s="1010"/>
      <c r="C1159" s="1010"/>
      <c r="D1159" s="1010"/>
      <c r="E1159" s="1010"/>
      <c r="F1159" s="1010"/>
      <c r="G1159" s="1010"/>
      <c r="H1159" s="1010"/>
      <c r="I1159" s="1010"/>
      <c r="J1159" s="1010"/>
      <c r="K1159" s="1010"/>
      <c r="L1159" s="1010"/>
    </row>
    <row r="1160" spans="1:12" x14ac:dyDescent="0.2">
      <c r="A1160" s="1010" t="s">
        <v>1417</v>
      </c>
      <c r="B1160" s="1010"/>
      <c r="C1160" s="1010"/>
      <c r="D1160" s="1010"/>
      <c r="E1160" s="1010"/>
      <c r="F1160" s="1010"/>
      <c r="G1160" s="1010"/>
      <c r="H1160" s="1010"/>
      <c r="I1160" s="1010"/>
      <c r="J1160" s="1010"/>
      <c r="K1160" s="1010"/>
      <c r="L1160" s="1010"/>
    </row>
    <row r="1161" spans="1:12" x14ac:dyDescent="0.2">
      <c r="A1161" s="1010" t="s">
        <v>1418</v>
      </c>
      <c r="B1161" s="1010"/>
      <c r="C1161" s="1010"/>
      <c r="D1161" s="1010"/>
      <c r="E1161" s="1010"/>
      <c r="F1161" s="1010"/>
      <c r="G1161" s="1010"/>
      <c r="H1161" s="1010"/>
      <c r="I1161" s="1010"/>
      <c r="J1161" s="1010"/>
      <c r="K1161" s="1010"/>
      <c r="L1161" s="1010"/>
    </row>
    <row r="1162" spans="1:12" x14ac:dyDescent="0.2">
      <c r="A1162" s="1011" t="s">
        <v>1</v>
      </c>
      <c r="B1162" s="1013" t="s">
        <v>18</v>
      </c>
      <c r="C1162" s="1013" t="s">
        <v>3</v>
      </c>
      <c r="D1162" s="1013" t="s">
        <v>4</v>
      </c>
      <c r="E1162" s="1013" t="s">
        <v>5</v>
      </c>
      <c r="F1162" s="1013" t="s">
        <v>6</v>
      </c>
      <c r="G1162" s="1013"/>
      <c r="H1162" s="1013" t="s">
        <v>7</v>
      </c>
      <c r="I1162" s="1013"/>
      <c r="J1162" s="1013" t="s">
        <v>8</v>
      </c>
      <c r="K1162" s="1013" t="s">
        <v>9</v>
      </c>
      <c r="L1162" s="1015"/>
    </row>
    <row r="1163" spans="1:12" ht="42" x14ac:dyDescent="0.2">
      <c r="A1163" s="1012"/>
      <c r="B1163" s="1014"/>
      <c r="C1163" s="1014"/>
      <c r="D1163" s="1014"/>
      <c r="E1163" s="1014"/>
      <c r="F1163" s="932" t="s">
        <v>10</v>
      </c>
      <c r="G1163" s="932" t="s">
        <v>11</v>
      </c>
      <c r="H1163" s="932" t="s">
        <v>12</v>
      </c>
      <c r="I1163" s="932" t="s">
        <v>13</v>
      </c>
      <c r="J1163" s="1014"/>
      <c r="K1163" s="932" t="s">
        <v>1419</v>
      </c>
      <c r="L1163" s="933" t="s">
        <v>1420</v>
      </c>
    </row>
    <row r="1164" spans="1:12" ht="61.5" customHeight="1" x14ac:dyDescent="0.2">
      <c r="A1164" s="1016">
        <v>1</v>
      </c>
      <c r="B1164" s="1017" t="s">
        <v>1421</v>
      </c>
      <c r="C1164" s="1018">
        <v>9988931.5</v>
      </c>
      <c r="D1164" s="1018">
        <v>9712711</v>
      </c>
      <c r="E1164" s="1017" t="s">
        <v>689</v>
      </c>
      <c r="F1164" s="608" t="s">
        <v>1422</v>
      </c>
      <c r="G1164" s="609">
        <v>5600030</v>
      </c>
      <c r="H1164" s="1017" t="s">
        <v>1423</v>
      </c>
      <c r="I1164" s="1018">
        <v>7599570</v>
      </c>
      <c r="J1164" s="1017" t="s">
        <v>1424</v>
      </c>
      <c r="K1164" s="1016" t="s">
        <v>1425</v>
      </c>
      <c r="L1164" s="1019">
        <v>244511</v>
      </c>
    </row>
    <row r="1165" spans="1:12" ht="42" x14ac:dyDescent="0.2">
      <c r="A1165" s="1005"/>
      <c r="B1165" s="1006"/>
      <c r="C1165" s="1007"/>
      <c r="D1165" s="1007"/>
      <c r="E1165" s="1006"/>
      <c r="F1165" s="606" t="s">
        <v>1423</v>
      </c>
      <c r="G1165" s="607">
        <v>7734320</v>
      </c>
      <c r="H1165" s="1006"/>
      <c r="I1165" s="1007"/>
      <c r="J1165" s="1006"/>
      <c r="K1165" s="1005"/>
      <c r="L1165" s="1009"/>
    </row>
    <row r="1166" spans="1:12" ht="42" x14ac:dyDescent="0.2">
      <c r="A1166" s="1005"/>
      <c r="B1166" s="1006"/>
      <c r="C1166" s="1007"/>
      <c r="D1166" s="1007"/>
      <c r="E1166" s="1006"/>
      <c r="F1166" s="606" t="s">
        <v>1426</v>
      </c>
      <c r="G1166" s="607">
        <v>5336785</v>
      </c>
      <c r="H1166" s="1006"/>
      <c r="I1166" s="1007"/>
      <c r="J1166" s="1006"/>
      <c r="K1166" s="1005"/>
      <c r="L1166" s="1009"/>
    </row>
    <row r="1167" spans="1:12" ht="61.5" customHeight="1" x14ac:dyDescent="0.2">
      <c r="A1167" s="1005">
        <v>2</v>
      </c>
      <c r="B1167" s="1006" t="s">
        <v>1427</v>
      </c>
      <c r="C1167" s="1007">
        <v>1819000</v>
      </c>
      <c r="D1167" s="1007">
        <v>1686349.74</v>
      </c>
      <c r="E1167" s="1006" t="s">
        <v>1428</v>
      </c>
      <c r="F1167" s="606" t="s">
        <v>1429</v>
      </c>
      <c r="G1167" s="607">
        <v>1647800</v>
      </c>
      <c r="H1167" s="1006" t="s">
        <v>1430</v>
      </c>
      <c r="I1167" s="1008">
        <v>1176797.6299999999</v>
      </c>
      <c r="J1167" s="1006" t="s">
        <v>1431</v>
      </c>
      <c r="K1167" s="1005" t="s">
        <v>1432</v>
      </c>
      <c r="L1167" s="1009">
        <v>244510</v>
      </c>
    </row>
    <row r="1168" spans="1:12" ht="42" x14ac:dyDescent="0.2">
      <c r="A1168" s="1005"/>
      <c r="B1168" s="1006"/>
      <c r="C1168" s="1007"/>
      <c r="D1168" s="1007"/>
      <c r="E1168" s="1006"/>
      <c r="F1168" s="606" t="s">
        <v>1433</v>
      </c>
      <c r="G1168" s="607">
        <v>1210624.75</v>
      </c>
      <c r="H1168" s="1006"/>
      <c r="I1168" s="1008"/>
      <c r="J1168" s="1006"/>
      <c r="K1168" s="1005"/>
      <c r="L1168" s="1009"/>
    </row>
    <row r="1169" spans="1:12" ht="42" x14ac:dyDescent="0.2">
      <c r="A1169" s="1005"/>
      <c r="B1169" s="1006"/>
      <c r="C1169" s="1007"/>
      <c r="D1169" s="1007"/>
      <c r="E1169" s="1006"/>
      <c r="F1169" s="606" t="s">
        <v>1430</v>
      </c>
      <c r="G1169" s="607">
        <v>1177000</v>
      </c>
      <c r="H1169" s="1006"/>
      <c r="I1169" s="1008"/>
      <c r="J1169" s="1006"/>
      <c r="K1169" s="1005"/>
      <c r="L1169" s="1009"/>
    </row>
    <row r="1170" spans="1:12" ht="62.25" customHeight="1" x14ac:dyDescent="0.2">
      <c r="A1170" s="1005">
        <v>3</v>
      </c>
      <c r="B1170" s="1006" t="s">
        <v>1434</v>
      </c>
      <c r="C1170" s="1007">
        <v>5350000</v>
      </c>
      <c r="D1170" s="1007">
        <v>5326834.99</v>
      </c>
      <c r="E1170" s="1005" t="s">
        <v>689</v>
      </c>
      <c r="F1170" s="606" t="s">
        <v>1435</v>
      </c>
      <c r="G1170" s="607">
        <v>5010000</v>
      </c>
      <c r="H1170" s="1006" t="s">
        <v>1435</v>
      </c>
      <c r="I1170" s="1007">
        <v>5010000</v>
      </c>
      <c r="J1170" s="1006" t="s">
        <v>1436</v>
      </c>
      <c r="K1170" s="1005" t="s">
        <v>1437</v>
      </c>
      <c r="L1170" s="1009">
        <v>244525</v>
      </c>
    </row>
    <row r="1171" spans="1:12" ht="42" x14ac:dyDescent="0.2">
      <c r="A1171" s="1005"/>
      <c r="B1171" s="1006"/>
      <c r="C1171" s="1007"/>
      <c r="D1171" s="1007"/>
      <c r="E1171" s="1005"/>
      <c r="F1171" s="606" t="s">
        <v>1438</v>
      </c>
      <c r="G1171" s="607">
        <v>5237500</v>
      </c>
      <c r="H1171" s="1006"/>
      <c r="I1171" s="1007"/>
      <c r="J1171" s="1006"/>
      <c r="K1171" s="1005"/>
      <c r="L1171" s="1009"/>
    </row>
    <row r="1172" spans="1:12" x14ac:dyDescent="0.2">
      <c r="A1172" s="999" t="s">
        <v>17</v>
      </c>
      <c r="B1172" s="999"/>
      <c r="C1172" s="999"/>
      <c r="D1172" s="999"/>
      <c r="E1172" s="999"/>
      <c r="F1172" s="999"/>
      <c r="G1172" s="999"/>
      <c r="H1172" s="999"/>
      <c r="I1172" s="999"/>
      <c r="J1172" s="999"/>
      <c r="K1172" s="999"/>
      <c r="L1172" s="999"/>
    </row>
    <row r="1173" spans="1:12" x14ac:dyDescent="0.2">
      <c r="A1173" s="999" t="s">
        <v>1439</v>
      </c>
      <c r="B1173" s="999"/>
      <c r="C1173" s="999"/>
      <c r="D1173" s="999"/>
      <c r="E1173" s="999"/>
      <c r="F1173" s="999"/>
      <c r="G1173" s="999"/>
      <c r="H1173" s="999"/>
      <c r="I1173" s="999"/>
      <c r="J1173" s="999"/>
      <c r="K1173" s="999"/>
      <c r="L1173" s="999"/>
    </row>
    <row r="1174" spans="1:12" x14ac:dyDescent="0.2">
      <c r="A1174" s="999" t="s">
        <v>794</v>
      </c>
      <c r="B1174" s="999"/>
      <c r="C1174" s="999"/>
      <c r="D1174" s="999"/>
      <c r="E1174" s="999"/>
      <c r="F1174" s="999"/>
      <c r="G1174" s="999"/>
      <c r="H1174" s="999"/>
      <c r="I1174" s="999"/>
      <c r="J1174" s="999"/>
      <c r="K1174" s="999"/>
      <c r="L1174" s="999"/>
    </row>
    <row r="1175" spans="1:12" x14ac:dyDescent="0.2">
      <c r="A1175" s="934"/>
      <c r="B1175" s="897"/>
      <c r="C1175" s="897"/>
      <c r="D1175" s="897"/>
      <c r="E1175" s="934"/>
      <c r="F1175" s="897"/>
      <c r="G1175" s="935"/>
      <c r="H1175" s="897"/>
      <c r="I1175" s="936"/>
      <c r="J1175" s="897"/>
      <c r="K1175" s="897"/>
      <c r="L1175" s="897"/>
    </row>
    <row r="1176" spans="1:12" x14ac:dyDescent="0.2">
      <c r="A1176" s="1000" t="s">
        <v>1</v>
      </c>
      <c r="B1176" s="1001" t="s">
        <v>18</v>
      </c>
      <c r="C1176" s="1003" t="s">
        <v>254</v>
      </c>
      <c r="D1176" s="1003" t="s">
        <v>411</v>
      </c>
      <c r="E1176" s="1000" t="s">
        <v>20</v>
      </c>
      <c r="F1176" s="1003" t="s">
        <v>6</v>
      </c>
      <c r="G1176" s="1003"/>
      <c r="H1176" s="1003" t="s">
        <v>7</v>
      </c>
      <c r="I1176" s="1003"/>
      <c r="J1176" s="1001" t="s">
        <v>8</v>
      </c>
      <c r="K1176" s="1003" t="s">
        <v>21</v>
      </c>
    </row>
    <row r="1177" spans="1:12" ht="42" x14ac:dyDescent="0.2">
      <c r="A1177" s="1000"/>
      <c r="B1177" s="1002"/>
      <c r="C1177" s="1003"/>
      <c r="D1177" s="1003"/>
      <c r="E1177" s="1000"/>
      <c r="F1177" s="86" t="s">
        <v>10</v>
      </c>
      <c r="G1177" s="937" t="s">
        <v>11</v>
      </c>
      <c r="H1177" s="86" t="s">
        <v>12</v>
      </c>
      <c r="I1177" s="938" t="s">
        <v>13</v>
      </c>
      <c r="J1177" s="1002"/>
      <c r="K1177" s="1003"/>
    </row>
    <row r="1178" spans="1:12" ht="63" x14ac:dyDescent="0.2">
      <c r="A1178" s="518">
        <v>1</v>
      </c>
      <c r="B1178" s="939" t="s">
        <v>1440</v>
      </c>
      <c r="C1178" s="940">
        <v>160500</v>
      </c>
      <c r="D1178" s="940">
        <v>140946</v>
      </c>
      <c r="E1178" s="941" t="s">
        <v>32</v>
      </c>
      <c r="F1178" s="610" t="s">
        <v>1441</v>
      </c>
      <c r="G1178" s="942">
        <v>136012.85</v>
      </c>
      <c r="H1178" s="610" t="s">
        <v>1441</v>
      </c>
      <c r="I1178" s="942">
        <v>136012.85</v>
      </c>
      <c r="J1178" s="518" t="s">
        <v>70</v>
      </c>
      <c r="K1178" s="943" t="s">
        <v>1442</v>
      </c>
    </row>
    <row r="1179" spans="1:12" ht="42" x14ac:dyDescent="0.2">
      <c r="A1179" s="518"/>
      <c r="B1179" s="939" t="s">
        <v>1443</v>
      </c>
      <c r="C1179" s="940"/>
      <c r="D1179" s="944"/>
      <c r="E1179" s="945"/>
      <c r="F1179" s="610"/>
      <c r="G1179" s="946"/>
      <c r="H1179" s="610"/>
      <c r="I1179" s="946"/>
      <c r="J1179" s="518"/>
      <c r="K1179" s="943">
        <v>46181</v>
      </c>
    </row>
    <row r="1180" spans="1:12" x14ac:dyDescent="0.2">
      <c r="A1180" s="634"/>
      <c r="B1180" s="947" t="s">
        <v>1444</v>
      </c>
      <c r="C1180" s="948"/>
      <c r="D1180" s="949"/>
      <c r="E1180" s="634"/>
      <c r="F1180" s="863"/>
      <c r="G1180" s="950"/>
      <c r="H1180" s="863"/>
      <c r="I1180" s="951"/>
      <c r="J1180" s="634"/>
      <c r="K1180" s="952" t="s">
        <v>1445</v>
      </c>
    </row>
    <row r="1181" spans="1:12" ht="42" x14ac:dyDescent="0.2">
      <c r="A1181" s="518">
        <v>2</v>
      </c>
      <c r="B1181" s="939" t="s">
        <v>1446</v>
      </c>
      <c r="C1181" s="940">
        <v>499904</v>
      </c>
      <c r="D1181" s="944">
        <v>499678.23</v>
      </c>
      <c r="E1181" s="941" t="s">
        <v>32</v>
      </c>
      <c r="F1181" s="610" t="s">
        <v>821</v>
      </c>
      <c r="G1181" s="942">
        <v>450643.47</v>
      </c>
      <c r="H1181" s="610" t="s">
        <v>821</v>
      </c>
      <c r="I1181" s="942">
        <v>450643.47</v>
      </c>
      <c r="J1181" s="518" t="s">
        <v>70</v>
      </c>
      <c r="K1181" s="943" t="s">
        <v>1447</v>
      </c>
    </row>
    <row r="1182" spans="1:12" ht="42" x14ac:dyDescent="0.2">
      <c r="A1182" s="518"/>
      <c r="B1182" s="939" t="s">
        <v>1448</v>
      </c>
      <c r="C1182" s="940"/>
      <c r="D1182" s="944"/>
      <c r="E1182" s="945"/>
      <c r="F1182" s="953"/>
      <c r="G1182" s="946"/>
      <c r="H1182" s="953"/>
      <c r="I1182" s="946"/>
      <c r="J1182" s="518"/>
      <c r="K1182" s="943">
        <v>46182</v>
      </c>
    </row>
    <row r="1183" spans="1:12" x14ac:dyDescent="0.2">
      <c r="A1183" s="634"/>
      <c r="B1183" s="947" t="s">
        <v>1449</v>
      </c>
      <c r="C1183" s="948"/>
      <c r="D1183" s="949"/>
      <c r="E1183" s="634"/>
      <c r="F1183" s="863"/>
      <c r="G1183" s="950"/>
      <c r="H1183" s="863"/>
      <c r="I1183" s="951"/>
      <c r="J1183" s="634"/>
      <c r="K1183" s="952" t="s">
        <v>1450</v>
      </c>
    </row>
    <row r="1184" spans="1:12" ht="63" x14ac:dyDescent="0.2">
      <c r="A1184" s="518">
        <v>3</v>
      </c>
      <c r="B1184" s="939" t="s">
        <v>1451</v>
      </c>
      <c r="C1184" s="940">
        <v>5885000</v>
      </c>
      <c r="D1184" s="944">
        <v>4832681</v>
      </c>
      <c r="E1184" s="941" t="s">
        <v>245</v>
      </c>
      <c r="F1184" s="610" t="s">
        <v>1452</v>
      </c>
      <c r="G1184" s="954">
        <v>4820000</v>
      </c>
      <c r="H1184" s="610" t="s">
        <v>1452</v>
      </c>
      <c r="I1184" s="954">
        <v>4820000</v>
      </c>
      <c r="J1184" s="518" t="s">
        <v>34</v>
      </c>
      <c r="K1184" s="943" t="s">
        <v>1453</v>
      </c>
    </row>
    <row r="1185" spans="1:11" ht="42" x14ac:dyDescent="0.2">
      <c r="A1185" s="518"/>
      <c r="B1185" s="939" t="s">
        <v>1454</v>
      </c>
      <c r="C1185" s="940"/>
      <c r="D1185" s="944"/>
      <c r="E1185" s="945"/>
      <c r="F1185" s="610"/>
      <c r="G1185" s="954"/>
      <c r="H1185" s="610"/>
      <c r="I1185" s="946"/>
      <c r="J1185" s="518" t="s">
        <v>1455</v>
      </c>
      <c r="K1185" s="943">
        <v>46188</v>
      </c>
    </row>
    <row r="1186" spans="1:11" x14ac:dyDescent="0.2">
      <c r="A1186" s="634"/>
      <c r="B1186" s="947" t="s">
        <v>1456</v>
      </c>
      <c r="C1186" s="948"/>
      <c r="D1186" s="949"/>
      <c r="E1186" s="955"/>
      <c r="F1186" s="863"/>
      <c r="G1186" s="956"/>
      <c r="H1186" s="863"/>
      <c r="I1186" s="951"/>
      <c r="J1186" s="634"/>
      <c r="K1186" s="952" t="s">
        <v>1457</v>
      </c>
    </row>
    <row r="1187" spans="1:11" ht="42" x14ac:dyDescent="0.2">
      <c r="A1187" s="518">
        <v>4</v>
      </c>
      <c r="B1187" s="939" t="s">
        <v>1458</v>
      </c>
      <c r="C1187" s="940">
        <v>12042.85</v>
      </c>
      <c r="D1187" s="940">
        <v>12042.85</v>
      </c>
      <c r="E1187" s="941" t="s">
        <v>32</v>
      </c>
      <c r="F1187" s="610" t="s">
        <v>1459</v>
      </c>
      <c r="G1187" s="954">
        <v>12042.85</v>
      </c>
      <c r="H1187" s="610" t="s">
        <v>1459</v>
      </c>
      <c r="I1187" s="954">
        <v>12042.85</v>
      </c>
      <c r="J1187" s="518" t="s">
        <v>70</v>
      </c>
      <c r="K1187" s="943" t="s">
        <v>1460</v>
      </c>
    </row>
    <row r="1188" spans="1:11" x14ac:dyDescent="0.2">
      <c r="A1188" s="518"/>
      <c r="B1188" s="939" t="s">
        <v>1461</v>
      </c>
      <c r="C1188" s="940"/>
      <c r="D1188" s="940"/>
      <c r="E1188" s="945"/>
      <c r="F1188" s="610"/>
      <c r="G1188" s="954"/>
      <c r="H1188" s="610"/>
      <c r="I1188" s="954"/>
      <c r="J1188" s="518"/>
      <c r="K1188" s="943">
        <v>46189</v>
      </c>
    </row>
    <row r="1189" spans="1:11" x14ac:dyDescent="0.2">
      <c r="A1189" s="634"/>
      <c r="B1189" s="947"/>
      <c r="C1189" s="948"/>
      <c r="D1189" s="949"/>
      <c r="E1189" s="634"/>
      <c r="F1189" s="863"/>
      <c r="G1189" s="956"/>
      <c r="H1189" s="863"/>
      <c r="I1189" s="956"/>
      <c r="J1189" s="634"/>
      <c r="K1189" s="952" t="s">
        <v>1462</v>
      </c>
    </row>
    <row r="1190" spans="1:11" ht="42" x14ac:dyDescent="0.2">
      <c r="A1190" s="518">
        <v>5</v>
      </c>
      <c r="B1190" s="939" t="s">
        <v>1463</v>
      </c>
      <c r="C1190" s="957">
        <v>50076</v>
      </c>
      <c r="D1190" s="954">
        <v>50076</v>
      </c>
      <c r="E1190" s="941" t="s">
        <v>32</v>
      </c>
      <c r="F1190" s="610" t="s">
        <v>368</v>
      </c>
      <c r="G1190" s="954">
        <v>50076</v>
      </c>
      <c r="H1190" s="610" t="s">
        <v>368</v>
      </c>
      <c r="I1190" s="954">
        <v>50076</v>
      </c>
      <c r="J1190" s="518" t="s">
        <v>70</v>
      </c>
      <c r="K1190" s="943" t="s">
        <v>1464</v>
      </c>
    </row>
    <row r="1191" spans="1:11" x14ac:dyDescent="0.2">
      <c r="A1191" s="518"/>
      <c r="B1191" s="939" t="s">
        <v>1465</v>
      </c>
      <c r="C1191" s="940"/>
      <c r="D1191" s="944"/>
      <c r="E1191" s="945"/>
      <c r="F1191" s="953"/>
      <c r="G1191" s="954"/>
      <c r="H1191" s="953"/>
      <c r="I1191" s="954"/>
      <c r="J1191" s="518"/>
      <c r="K1191" s="943">
        <v>46192</v>
      </c>
    </row>
    <row r="1192" spans="1:11" x14ac:dyDescent="0.2">
      <c r="A1192" s="634"/>
      <c r="B1192" s="947"/>
      <c r="C1192" s="948"/>
      <c r="D1192" s="949"/>
      <c r="E1192" s="945"/>
      <c r="F1192" s="863"/>
      <c r="G1192" s="956"/>
      <c r="H1192" s="863"/>
      <c r="I1192" s="956"/>
      <c r="J1192" s="634"/>
      <c r="K1192" s="952" t="s">
        <v>1466</v>
      </c>
    </row>
    <row r="1193" spans="1:11" ht="63" x14ac:dyDescent="0.2">
      <c r="A1193" s="518">
        <v>6</v>
      </c>
      <c r="B1193" s="939" t="s">
        <v>1467</v>
      </c>
      <c r="C1193" s="958" t="s">
        <v>1468</v>
      </c>
      <c r="D1193" s="942">
        <v>499612</v>
      </c>
      <c r="E1193" s="941" t="s">
        <v>32</v>
      </c>
      <c r="F1193" s="610" t="s">
        <v>1469</v>
      </c>
      <c r="G1193" s="942">
        <v>482125.57</v>
      </c>
      <c r="H1193" s="610" t="s">
        <v>1469</v>
      </c>
      <c r="I1193" s="942">
        <v>482125.57</v>
      </c>
      <c r="J1193" s="518" t="s">
        <v>70</v>
      </c>
      <c r="K1193" s="943" t="s">
        <v>1470</v>
      </c>
    </row>
    <row r="1194" spans="1:11" x14ac:dyDescent="0.2">
      <c r="A1194" s="518"/>
      <c r="B1194" s="939" t="s">
        <v>1471</v>
      </c>
      <c r="C1194" s="940"/>
      <c r="D1194" s="944"/>
      <c r="E1194" s="945"/>
      <c r="F1194" s="610"/>
      <c r="G1194" s="958"/>
      <c r="H1194" s="518"/>
      <c r="I1194" s="946"/>
      <c r="J1194" s="518"/>
      <c r="K1194" s="943">
        <v>46197</v>
      </c>
    </row>
    <row r="1195" spans="1:11" x14ac:dyDescent="0.2">
      <c r="A1195" s="634"/>
      <c r="B1195" s="947" t="s">
        <v>1472</v>
      </c>
      <c r="C1195" s="948"/>
      <c r="D1195" s="949"/>
      <c r="E1195" s="959"/>
      <c r="F1195" s="863"/>
      <c r="G1195" s="950"/>
      <c r="H1195" s="634"/>
      <c r="I1195" s="951"/>
      <c r="J1195" s="634"/>
      <c r="K1195" s="952" t="s">
        <v>1473</v>
      </c>
    </row>
    <row r="1196" spans="1:11" ht="42" x14ac:dyDescent="0.2">
      <c r="A1196" s="518">
        <v>7</v>
      </c>
      <c r="B1196" s="939" t="s">
        <v>1474</v>
      </c>
      <c r="C1196" s="960">
        <v>136585.5</v>
      </c>
      <c r="D1196" s="942">
        <v>136585.5</v>
      </c>
      <c r="E1196" s="941" t="s">
        <v>32</v>
      </c>
      <c r="F1196" s="610" t="s">
        <v>1475</v>
      </c>
      <c r="G1196" s="942">
        <v>136585.5</v>
      </c>
      <c r="H1196" s="610" t="s">
        <v>1475</v>
      </c>
      <c r="I1196" s="942">
        <v>136585.5</v>
      </c>
      <c r="J1196" s="518" t="s">
        <v>70</v>
      </c>
      <c r="K1196" s="943" t="s">
        <v>1476</v>
      </c>
    </row>
    <row r="1197" spans="1:11" x14ac:dyDescent="0.2">
      <c r="A1197" s="518"/>
      <c r="B1197" s="939" t="s">
        <v>1477</v>
      </c>
      <c r="C1197" s="940"/>
      <c r="D1197" s="944"/>
      <c r="E1197" s="945"/>
      <c r="F1197" s="610"/>
      <c r="G1197" s="958"/>
      <c r="H1197" s="518"/>
      <c r="I1197" s="946"/>
      <c r="J1197" s="518"/>
      <c r="K1197" s="943">
        <v>46198</v>
      </c>
    </row>
    <row r="1198" spans="1:11" x14ac:dyDescent="0.2">
      <c r="A1198" s="634"/>
      <c r="B1198" s="947"/>
      <c r="C1198" s="948"/>
      <c r="D1198" s="949"/>
      <c r="E1198" s="959"/>
      <c r="F1198" s="863"/>
      <c r="G1198" s="950"/>
      <c r="H1198" s="634"/>
      <c r="I1198" s="951"/>
      <c r="J1198" s="634"/>
      <c r="K1198" s="952" t="s">
        <v>1478</v>
      </c>
    </row>
    <row r="1199" spans="1:11" ht="63" x14ac:dyDescent="0.2">
      <c r="A1199" s="518">
        <v>8</v>
      </c>
      <c r="B1199" s="939" t="s">
        <v>1440</v>
      </c>
      <c r="C1199" s="960">
        <v>428000</v>
      </c>
      <c r="D1199" s="942">
        <v>425601</v>
      </c>
      <c r="E1199" s="941" t="s">
        <v>32</v>
      </c>
      <c r="F1199" s="610" t="s">
        <v>1479</v>
      </c>
      <c r="G1199" s="942">
        <v>410704.95</v>
      </c>
      <c r="H1199" s="610" t="s">
        <v>1479</v>
      </c>
      <c r="I1199" s="942">
        <v>410704.95</v>
      </c>
      <c r="J1199" s="518" t="s">
        <v>70</v>
      </c>
      <c r="K1199" s="943" t="s">
        <v>1480</v>
      </c>
    </row>
    <row r="1200" spans="1:11" ht="42" x14ac:dyDescent="0.2">
      <c r="A1200" s="518"/>
      <c r="B1200" s="939" t="s">
        <v>1481</v>
      </c>
      <c r="C1200" s="940"/>
      <c r="D1200" s="944"/>
      <c r="E1200" s="945"/>
      <c r="F1200" s="587"/>
      <c r="G1200" s="942"/>
      <c r="H1200" s="587"/>
      <c r="I1200" s="942"/>
      <c r="J1200" s="518"/>
      <c r="K1200" s="943">
        <v>46198</v>
      </c>
    </row>
    <row r="1201" spans="1:12" x14ac:dyDescent="0.2">
      <c r="A1201" s="634"/>
      <c r="B1201" s="947" t="s">
        <v>1482</v>
      </c>
      <c r="C1201" s="948"/>
      <c r="D1201" s="949"/>
      <c r="E1201" s="959"/>
      <c r="F1201" s="863"/>
      <c r="G1201" s="950"/>
      <c r="H1201" s="863"/>
      <c r="I1201" s="951"/>
      <c r="J1201" s="634"/>
      <c r="K1201" s="952" t="s">
        <v>1483</v>
      </c>
    </row>
    <row r="1202" spans="1:12" ht="63" x14ac:dyDescent="0.2">
      <c r="A1202" s="630">
        <v>9</v>
      </c>
      <c r="B1202" s="939" t="s">
        <v>1484</v>
      </c>
      <c r="C1202" s="960">
        <v>481500</v>
      </c>
      <c r="D1202" s="942">
        <v>459566</v>
      </c>
      <c r="E1202" s="941" t="s">
        <v>32</v>
      </c>
      <c r="F1202" s="610" t="s">
        <v>548</v>
      </c>
      <c r="G1202" s="957">
        <v>443471.52</v>
      </c>
      <c r="H1202" s="610" t="s">
        <v>548</v>
      </c>
      <c r="I1202" s="957">
        <v>443471.52</v>
      </c>
      <c r="J1202" s="518" t="s">
        <v>70</v>
      </c>
      <c r="K1202" s="943" t="s">
        <v>1485</v>
      </c>
    </row>
    <row r="1203" spans="1:12" x14ac:dyDescent="0.2">
      <c r="A1203" s="518"/>
      <c r="B1203" s="939" t="s">
        <v>1486</v>
      </c>
      <c r="C1203" s="944"/>
      <c r="D1203" s="944"/>
      <c r="E1203" s="945"/>
      <c r="F1203" s="610"/>
      <c r="G1203" s="961"/>
      <c r="H1203" s="610"/>
      <c r="I1203" s="962"/>
      <c r="J1203" s="518"/>
      <c r="K1203" s="943">
        <v>46198</v>
      </c>
    </row>
    <row r="1204" spans="1:12" x14ac:dyDescent="0.2">
      <c r="A1204" s="634"/>
      <c r="B1204" s="947" t="s">
        <v>1487</v>
      </c>
      <c r="C1204" s="949"/>
      <c r="D1204" s="949"/>
      <c r="E1204" s="955"/>
      <c r="F1204" s="863"/>
      <c r="G1204" s="963"/>
      <c r="H1204" s="634"/>
      <c r="I1204" s="964"/>
      <c r="J1204" s="634"/>
      <c r="K1204" s="952" t="s">
        <v>1488</v>
      </c>
    </row>
    <row r="1205" spans="1:12" ht="63" x14ac:dyDescent="0.2">
      <c r="A1205" s="518">
        <v>10</v>
      </c>
      <c r="B1205" s="939" t="s">
        <v>1484</v>
      </c>
      <c r="C1205" s="940">
        <v>149800</v>
      </c>
      <c r="D1205" s="940">
        <v>140583</v>
      </c>
      <c r="E1205" s="941" t="s">
        <v>32</v>
      </c>
      <c r="F1205" s="610" t="s">
        <v>1489</v>
      </c>
      <c r="G1205" s="962">
        <v>135662</v>
      </c>
      <c r="H1205" s="610" t="s">
        <v>1489</v>
      </c>
      <c r="I1205" s="962">
        <v>135662</v>
      </c>
      <c r="J1205" s="518" t="s">
        <v>70</v>
      </c>
      <c r="K1205" s="943" t="s">
        <v>1490</v>
      </c>
    </row>
    <row r="1206" spans="1:12" x14ac:dyDescent="0.2">
      <c r="A1206" s="518"/>
      <c r="B1206" s="939" t="s">
        <v>1491</v>
      </c>
      <c r="C1206" s="940"/>
      <c r="D1206" s="944"/>
      <c r="E1206" s="945"/>
      <c r="F1206" s="587"/>
      <c r="G1206" s="962"/>
      <c r="H1206" s="587"/>
      <c r="I1206" s="962"/>
      <c r="J1206" s="518"/>
      <c r="K1206" s="943">
        <v>46198</v>
      </c>
    </row>
    <row r="1207" spans="1:12" x14ac:dyDescent="0.2">
      <c r="A1207" s="634"/>
      <c r="B1207" s="947" t="s">
        <v>1492</v>
      </c>
      <c r="C1207" s="948"/>
      <c r="D1207" s="949"/>
      <c r="E1207" s="959"/>
      <c r="F1207" s="863"/>
      <c r="G1207" s="964"/>
      <c r="H1207" s="634"/>
      <c r="I1207" s="951"/>
      <c r="J1207" s="634"/>
      <c r="K1207" s="952" t="s">
        <v>1493</v>
      </c>
    </row>
    <row r="1208" spans="1:12" ht="63" x14ac:dyDescent="0.2">
      <c r="A1208" s="518">
        <v>11</v>
      </c>
      <c r="B1208" s="939" t="s">
        <v>1440</v>
      </c>
      <c r="C1208" s="940">
        <v>395900</v>
      </c>
      <c r="D1208" s="940">
        <v>375187</v>
      </c>
      <c r="E1208" s="941" t="s">
        <v>32</v>
      </c>
      <c r="F1208" s="610" t="s">
        <v>626</v>
      </c>
      <c r="G1208" s="962">
        <v>362055.45</v>
      </c>
      <c r="H1208" s="610" t="s">
        <v>626</v>
      </c>
      <c r="I1208" s="962">
        <v>362055.45</v>
      </c>
      <c r="J1208" s="518" t="s">
        <v>70</v>
      </c>
      <c r="K1208" s="943" t="s">
        <v>1494</v>
      </c>
    </row>
    <row r="1209" spans="1:12" ht="63" x14ac:dyDescent="0.2">
      <c r="A1209" s="518"/>
      <c r="B1209" s="939" t="s">
        <v>1495</v>
      </c>
      <c r="C1209" s="940"/>
      <c r="D1209" s="944"/>
      <c r="E1209" s="945"/>
      <c r="F1209" s="587"/>
      <c r="G1209" s="942"/>
      <c r="H1209" s="587"/>
      <c r="I1209" s="954"/>
      <c r="J1209" s="518"/>
      <c r="K1209" s="943">
        <v>46202</v>
      </c>
    </row>
    <row r="1210" spans="1:12" x14ac:dyDescent="0.2">
      <c r="A1210" s="634"/>
      <c r="B1210" s="947" t="s">
        <v>1496</v>
      </c>
      <c r="C1210" s="948"/>
      <c r="D1210" s="949"/>
      <c r="E1210" s="955"/>
      <c r="F1210" s="863"/>
      <c r="G1210" s="950"/>
      <c r="H1210" s="863"/>
      <c r="I1210" s="956"/>
      <c r="J1210" s="634"/>
      <c r="K1210" s="952" t="s">
        <v>1497</v>
      </c>
    </row>
    <row r="1211" spans="1:12" ht="63" x14ac:dyDescent="0.2">
      <c r="A1211" s="630">
        <v>12</v>
      </c>
      <c r="B1211" s="939" t="s">
        <v>1467</v>
      </c>
      <c r="C1211" s="940">
        <v>251450</v>
      </c>
      <c r="D1211" s="940">
        <v>230037</v>
      </c>
      <c r="E1211" s="941" t="s">
        <v>32</v>
      </c>
      <c r="F1211" s="610" t="s">
        <v>1452</v>
      </c>
      <c r="G1211" s="942">
        <v>221985.68</v>
      </c>
      <c r="H1211" s="610" t="s">
        <v>1452</v>
      </c>
      <c r="I1211" s="942">
        <v>221985.68</v>
      </c>
      <c r="J1211" s="518" t="s">
        <v>70</v>
      </c>
      <c r="K1211" s="943" t="s">
        <v>1498</v>
      </c>
    </row>
    <row r="1212" spans="1:12" ht="42" x14ac:dyDescent="0.2">
      <c r="A1212" s="518"/>
      <c r="B1212" s="939" t="s">
        <v>1499</v>
      </c>
      <c r="C1212" s="940"/>
      <c r="D1212" s="944"/>
      <c r="E1212" s="965"/>
      <c r="F1212" s="587"/>
      <c r="G1212" s="942"/>
      <c r="H1212" s="587"/>
      <c r="I1212" s="954"/>
      <c r="J1212" s="518"/>
      <c r="K1212" s="943">
        <v>46203</v>
      </c>
    </row>
    <row r="1213" spans="1:12" x14ac:dyDescent="0.2">
      <c r="A1213" s="634"/>
      <c r="B1213" s="947" t="s">
        <v>1500</v>
      </c>
      <c r="C1213" s="948"/>
      <c r="D1213" s="949"/>
      <c r="E1213" s="955"/>
      <c r="F1213" s="863"/>
      <c r="G1213" s="950"/>
      <c r="H1213" s="863"/>
      <c r="I1213" s="956"/>
      <c r="J1213" s="634"/>
      <c r="K1213" s="952" t="s">
        <v>1501</v>
      </c>
    </row>
    <row r="1214" spans="1:12" ht="21.75" thickBot="1" x14ac:dyDescent="0.25">
      <c r="A1214" s="965"/>
      <c r="B1214" s="125"/>
      <c r="C1214" s="966">
        <f>SUM(C1178:C1213)</f>
        <v>8450758.3499999996</v>
      </c>
      <c r="D1214" s="443"/>
      <c r="E1214" s="965"/>
      <c r="F1214" s="125"/>
      <c r="G1214" s="967"/>
      <c r="H1214" s="443"/>
      <c r="I1214" s="966">
        <f>SUM(I1178:I1213)</f>
        <v>7661365.8400000008</v>
      </c>
      <c r="J1214" s="443"/>
      <c r="K1214" s="443"/>
    </row>
    <row r="1215" spans="1:12" ht="24" thickTop="1" x14ac:dyDescent="0.2">
      <c r="A1215" s="970" t="s">
        <v>48</v>
      </c>
      <c r="B1215" s="970"/>
      <c r="C1215" s="970"/>
      <c r="D1215" s="970"/>
      <c r="E1215" s="970"/>
      <c r="F1215" s="970"/>
      <c r="G1215" s="970"/>
      <c r="H1215" s="970"/>
      <c r="I1215" s="970"/>
      <c r="J1215" s="970"/>
      <c r="K1215" s="970"/>
      <c r="L1215" s="443"/>
    </row>
    <row r="1216" spans="1:12" ht="23.25" x14ac:dyDescent="0.2">
      <c r="A1216" s="970" t="s">
        <v>1502</v>
      </c>
      <c r="B1216" s="970"/>
      <c r="C1216" s="970"/>
      <c r="D1216" s="970"/>
      <c r="E1216" s="970"/>
      <c r="F1216" s="970"/>
      <c r="G1216" s="970"/>
      <c r="H1216" s="970"/>
      <c r="I1216" s="970"/>
      <c r="J1216" s="970"/>
      <c r="K1216" s="970"/>
    </row>
    <row r="1217" spans="1:11" ht="23.25" x14ac:dyDescent="0.2">
      <c r="A1217" s="971" t="s">
        <v>1503</v>
      </c>
      <c r="B1217" s="971"/>
      <c r="C1217" s="971"/>
      <c r="D1217" s="971"/>
      <c r="E1217" s="971"/>
      <c r="F1217" s="971"/>
      <c r="G1217" s="971"/>
      <c r="H1217" s="971"/>
      <c r="I1217" s="971"/>
      <c r="J1217" s="971"/>
      <c r="K1217" s="971"/>
    </row>
    <row r="1218" spans="1:11" ht="23.25" x14ac:dyDescent="0.2">
      <c r="A1218" s="998" t="s">
        <v>1</v>
      </c>
      <c r="B1218" s="998" t="s">
        <v>1504</v>
      </c>
      <c r="C1218" s="998" t="s">
        <v>254</v>
      </c>
      <c r="D1218" s="998" t="s">
        <v>19</v>
      </c>
      <c r="E1218" s="972" t="s">
        <v>20</v>
      </c>
      <c r="F1218" s="998" t="s">
        <v>6</v>
      </c>
      <c r="G1218" s="998"/>
      <c r="H1218" s="998" t="s">
        <v>7</v>
      </c>
      <c r="I1218" s="998"/>
      <c r="J1218" s="972" t="s">
        <v>8</v>
      </c>
      <c r="K1218" s="972" t="s">
        <v>21</v>
      </c>
    </row>
    <row r="1219" spans="1:11" ht="46.5" x14ac:dyDescent="0.2">
      <c r="A1219" s="998"/>
      <c r="B1219" s="998"/>
      <c r="C1219" s="998"/>
      <c r="D1219" s="998"/>
      <c r="E1219" s="973"/>
      <c r="F1219" s="968" t="s">
        <v>10</v>
      </c>
      <c r="G1219" s="968" t="s">
        <v>11</v>
      </c>
      <c r="H1219" s="968" t="s">
        <v>12</v>
      </c>
      <c r="I1219" s="968" t="s">
        <v>13</v>
      </c>
      <c r="J1219" s="973"/>
      <c r="K1219" s="973"/>
    </row>
    <row r="1220" spans="1:11" x14ac:dyDescent="0.2">
      <c r="A1220" s="974">
        <v>1</v>
      </c>
      <c r="B1220" s="977" t="s">
        <v>1505</v>
      </c>
      <c r="C1220" s="980">
        <v>15589</v>
      </c>
      <c r="D1220" s="983" t="s">
        <v>1506</v>
      </c>
      <c r="E1220" s="986" t="s">
        <v>22</v>
      </c>
      <c r="F1220" s="989" t="s">
        <v>1507</v>
      </c>
      <c r="G1220" s="980"/>
      <c r="H1220" s="989" t="s">
        <v>1507</v>
      </c>
      <c r="I1220" s="980">
        <v>15589</v>
      </c>
      <c r="J1220" s="992" t="s">
        <v>34</v>
      </c>
      <c r="K1220" s="995" t="s">
        <v>1508</v>
      </c>
    </row>
    <row r="1221" spans="1:11" x14ac:dyDescent="0.2">
      <c r="A1221" s="975"/>
      <c r="B1221" s="978"/>
      <c r="C1221" s="981"/>
      <c r="D1221" s="984"/>
      <c r="E1221" s="987"/>
      <c r="F1221" s="990"/>
      <c r="G1221" s="981"/>
      <c r="H1221" s="990"/>
      <c r="I1221" s="981"/>
      <c r="J1221" s="993"/>
      <c r="K1221" s="996"/>
    </row>
    <row r="1222" spans="1:11" x14ac:dyDescent="0.2">
      <c r="A1222" s="976"/>
      <c r="B1222" s="979"/>
      <c r="C1222" s="982"/>
      <c r="D1222" s="985"/>
      <c r="E1222" s="988"/>
      <c r="F1222" s="991"/>
      <c r="G1222" s="982"/>
      <c r="H1222" s="991"/>
      <c r="I1222" s="982"/>
      <c r="J1222" s="994"/>
      <c r="K1222" s="997"/>
    </row>
    <row r="1223" spans="1:11" x14ac:dyDescent="0.2">
      <c r="A1223" s="974">
        <v>2</v>
      </c>
      <c r="B1223" s="977" t="s">
        <v>1509</v>
      </c>
      <c r="C1223" s="983">
        <v>10914</v>
      </c>
      <c r="D1223" s="983" t="s">
        <v>1506</v>
      </c>
      <c r="E1223" s="986" t="s">
        <v>22</v>
      </c>
      <c r="F1223" s="989" t="s">
        <v>225</v>
      </c>
      <c r="G1223" s="983"/>
      <c r="H1223" s="989" t="s">
        <v>225</v>
      </c>
      <c r="I1223" s="983">
        <v>10914</v>
      </c>
      <c r="J1223" s="992" t="s">
        <v>34</v>
      </c>
      <c r="K1223" s="995" t="s">
        <v>1510</v>
      </c>
    </row>
    <row r="1224" spans="1:11" x14ac:dyDescent="0.2">
      <c r="A1224" s="975"/>
      <c r="B1224" s="978"/>
      <c r="C1224" s="984"/>
      <c r="D1224" s="984"/>
      <c r="E1224" s="987"/>
      <c r="F1224" s="990"/>
      <c r="G1224" s="984"/>
      <c r="H1224" s="990"/>
      <c r="I1224" s="984"/>
      <c r="J1224" s="993"/>
      <c r="K1224" s="996"/>
    </row>
    <row r="1225" spans="1:11" x14ac:dyDescent="0.2">
      <c r="A1225" s="976"/>
      <c r="B1225" s="979"/>
      <c r="C1225" s="985"/>
      <c r="D1225" s="985"/>
      <c r="E1225" s="988"/>
      <c r="F1225" s="991"/>
      <c r="G1225" s="985"/>
      <c r="H1225" s="991"/>
      <c r="I1225" s="985"/>
      <c r="J1225" s="994"/>
      <c r="K1225" s="997"/>
    </row>
    <row r="1226" spans="1:11" x14ac:dyDescent="0.2">
      <c r="A1226" s="974">
        <v>3</v>
      </c>
      <c r="B1226" s="977" t="s">
        <v>1511</v>
      </c>
      <c r="C1226" s="983">
        <v>12581.06</v>
      </c>
      <c r="D1226" s="983" t="s">
        <v>1506</v>
      </c>
      <c r="E1226" s="986" t="s">
        <v>22</v>
      </c>
      <c r="F1226" s="989" t="s">
        <v>197</v>
      </c>
      <c r="G1226" s="983"/>
      <c r="H1226" s="989" t="s">
        <v>197</v>
      </c>
      <c r="I1226" s="983">
        <v>12581.06</v>
      </c>
      <c r="J1226" s="992" t="s">
        <v>34</v>
      </c>
      <c r="K1226" s="995" t="s">
        <v>1512</v>
      </c>
    </row>
    <row r="1227" spans="1:11" x14ac:dyDescent="0.2">
      <c r="A1227" s="975"/>
      <c r="B1227" s="978"/>
      <c r="C1227" s="984"/>
      <c r="D1227" s="984"/>
      <c r="E1227" s="987"/>
      <c r="F1227" s="990"/>
      <c r="G1227" s="984"/>
      <c r="H1227" s="990"/>
      <c r="I1227" s="984"/>
      <c r="J1227" s="993"/>
      <c r="K1227" s="996"/>
    </row>
    <row r="1228" spans="1:11" x14ac:dyDescent="0.2">
      <c r="A1228" s="976"/>
      <c r="B1228" s="979"/>
      <c r="C1228" s="985"/>
      <c r="D1228" s="985"/>
      <c r="E1228" s="988"/>
      <c r="F1228" s="991"/>
      <c r="G1228" s="985"/>
      <c r="H1228" s="991"/>
      <c r="I1228" s="985"/>
      <c r="J1228" s="994"/>
      <c r="K1228" s="997"/>
    </row>
    <row r="1229" spans="1:11" x14ac:dyDescent="0.2">
      <c r="A1229" s="974">
        <v>4</v>
      </c>
      <c r="B1229" s="977" t="s">
        <v>1513</v>
      </c>
      <c r="C1229" s="983">
        <v>86571.56</v>
      </c>
      <c r="D1229" s="983" t="s">
        <v>1506</v>
      </c>
      <c r="E1229" s="986" t="s">
        <v>22</v>
      </c>
      <c r="F1229" s="989" t="s">
        <v>1514</v>
      </c>
      <c r="G1229" s="983"/>
      <c r="H1229" s="989" t="s">
        <v>1514</v>
      </c>
      <c r="I1229" s="983">
        <v>86571.56</v>
      </c>
      <c r="J1229" s="992" t="s">
        <v>34</v>
      </c>
      <c r="K1229" s="995" t="s">
        <v>1515</v>
      </c>
    </row>
    <row r="1230" spans="1:11" x14ac:dyDescent="0.2">
      <c r="A1230" s="975"/>
      <c r="B1230" s="978"/>
      <c r="C1230" s="984"/>
      <c r="D1230" s="984"/>
      <c r="E1230" s="987"/>
      <c r="F1230" s="990"/>
      <c r="G1230" s="984"/>
      <c r="H1230" s="990"/>
      <c r="I1230" s="984"/>
      <c r="J1230" s="993"/>
      <c r="K1230" s="996"/>
    </row>
    <row r="1231" spans="1:11" x14ac:dyDescent="0.2">
      <c r="A1231" s="976"/>
      <c r="B1231" s="979"/>
      <c r="C1231" s="985"/>
      <c r="D1231" s="985"/>
      <c r="E1231" s="988"/>
      <c r="F1231" s="991"/>
      <c r="G1231" s="985"/>
      <c r="H1231" s="991"/>
      <c r="I1231" s="985"/>
      <c r="J1231" s="994"/>
      <c r="K1231" s="997"/>
    </row>
    <row r="1232" spans="1:11" x14ac:dyDescent="0.2">
      <c r="A1232" s="974">
        <v>5</v>
      </c>
      <c r="B1232" s="977" t="s">
        <v>1516</v>
      </c>
      <c r="C1232" s="983">
        <v>155150</v>
      </c>
      <c r="D1232" s="983" t="s">
        <v>1506</v>
      </c>
      <c r="E1232" s="986" t="s">
        <v>22</v>
      </c>
      <c r="F1232" s="989" t="s">
        <v>1517</v>
      </c>
      <c r="G1232" s="983"/>
      <c r="H1232" s="989" t="s">
        <v>1517</v>
      </c>
      <c r="I1232" s="983">
        <v>155150</v>
      </c>
      <c r="J1232" s="992" t="s">
        <v>34</v>
      </c>
      <c r="K1232" s="995" t="s">
        <v>1518</v>
      </c>
    </row>
    <row r="1233" spans="1:11" x14ac:dyDescent="0.2">
      <c r="A1233" s="975"/>
      <c r="B1233" s="978"/>
      <c r="C1233" s="984"/>
      <c r="D1233" s="984"/>
      <c r="E1233" s="987"/>
      <c r="F1233" s="990"/>
      <c r="G1233" s="984"/>
      <c r="H1233" s="990"/>
      <c r="I1233" s="984"/>
      <c r="J1233" s="993"/>
      <c r="K1233" s="996"/>
    </row>
    <row r="1234" spans="1:11" x14ac:dyDescent="0.2">
      <c r="A1234" s="976"/>
      <c r="B1234" s="979"/>
      <c r="C1234" s="985"/>
      <c r="D1234" s="985"/>
      <c r="E1234" s="988"/>
      <c r="F1234" s="991"/>
      <c r="G1234" s="985"/>
      <c r="H1234" s="991"/>
      <c r="I1234" s="985"/>
      <c r="J1234" s="994"/>
      <c r="K1234" s="997"/>
    </row>
    <row r="1235" spans="1:11" x14ac:dyDescent="0.2">
      <c r="A1235" s="974">
        <v>6</v>
      </c>
      <c r="B1235" s="977" t="s">
        <v>1519</v>
      </c>
      <c r="C1235" s="980">
        <v>459565</v>
      </c>
      <c r="D1235" s="983" t="s">
        <v>1506</v>
      </c>
      <c r="E1235" s="986" t="s">
        <v>22</v>
      </c>
      <c r="F1235" s="989" t="s">
        <v>1520</v>
      </c>
      <c r="G1235" s="980"/>
      <c r="H1235" s="989" t="s">
        <v>1520</v>
      </c>
      <c r="I1235" s="980">
        <v>459565</v>
      </c>
      <c r="J1235" s="992" t="s">
        <v>34</v>
      </c>
      <c r="K1235" s="995" t="s">
        <v>1521</v>
      </c>
    </row>
    <row r="1236" spans="1:11" x14ac:dyDescent="0.2">
      <c r="A1236" s="975"/>
      <c r="B1236" s="978"/>
      <c r="C1236" s="981"/>
      <c r="D1236" s="984"/>
      <c r="E1236" s="987"/>
      <c r="F1236" s="990"/>
      <c r="G1236" s="981"/>
      <c r="H1236" s="990"/>
      <c r="I1236" s="981"/>
      <c r="J1236" s="993"/>
      <c r="K1236" s="996"/>
    </row>
    <row r="1237" spans="1:11" x14ac:dyDescent="0.2">
      <c r="A1237" s="976"/>
      <c r="B1237" s="979"/>
      <c r="C1237" s="982"/>
      <c r="D1237" s="985"/>
      <c r="E1237" s="988"/>
      <c r="F1237" s="991"/>
      <c r="G1237" s="982"/>
      <c r="H1237" s="991"/>
      <c r="I1237" s="982"/>
      <c r="J1237" s="994"/>
      <c r="K1237" s="997"/>
    </row>
    <row r="1238" spans="1:11" x14ac:dyDescent="0.2">
      <c r="A1238" s="974">
        <v>7</v>
      </c>
      <c r="B1238" s="977" t="s">
        <v>1522</v>
      </c>
      <c r="C1238" s="983">
        <v>216370.05</v>
      </c>
      <c r="D1238" s="983" t="s">
        <v>1506</v>
      </c>
      <c r="E1238" s="986" t="s">
        <v>22</v>
      </c>
      <c r="F1238" s="989" t="s">
        <v>786</v>
      </c>
      <c r="G1238" s="983"/>
      <c r="H1238" s="989" t="s">
        <v>786</v>
      </c>
      <c r="I1238" s="983">
        <v>216370.05</v>
      </c>
      <c r="J1238" s="992" t="s">
        <v>34</v>
      </c>
      <c r="K1238" s="995" t="s">
        <v>1523</v>
      </c>
    </row>
    <row r="1239" spans="1:11" x14ac:dyDescent="0.2">
      <c r="A1239" s="975"/>
      <c r="B1239" s="978"/>
      <c r="C1239" s="984"/>
      <c r="D1239" s="984"/>
      <c r="E1239" s="987"/>
      <c r="F1239" s="990"/>
      <c r="G1239" s="984"/>
      <c r="H1239" s="990"/>
      <c r="I1239" s="984"/>
      <c r="J1239" s="993"/>
      <c r="K1239" s="996"/>
    </row>
    <row r="1240" spans="1:11" x14ac:dyDescent="0.2">
      <c r="A1240" s="976"/>
      <c r="B1240" s="979"/>
      <c r="C1240" s="985"/>
      <c r="D1240" s="985"/>
      <c r="E1240" s="988"/>
      <c r="F1240" s="991"/>
      <c r="G1240" s="985"/>
      <c r="H1240" s="991"/>
      <c r="I1240" s="985"/>
      <c r="J1240" s="994"/>
      <c r="K1240" s="997"/>
    </row>
    <row r="1241" spans="1:11" x14ac:dyDescent="0.2">
      <c r="A1241" s="974">
        <v>8</v>
      </c>
      <c r="B1241" s="977" t="s">
        <v>1524</v>
      </c>
      <c r="C1241" s="983">
        <v>23540</v>
      </c>
      <c r="D1241" s="983" t="s">
        <v>1506</v>
      </c>
      <c r="E1241" s="986" t="s">
        <v>22</v>
      </c>
      <c r="F1241" s="989" t="s">
        <v>1525</v>
      </c>
      <c r="G1241" s="983"/>
      <c r="H1241" s="989" t="s">
        <v>1525</v>
      </c>
      <c r="I1241" s="983">
        <v>23540</v>
      </c>
      <c r="J1241" s="992" t="s">
        <v>34</v>
      </c>
      <c r="K1241" s="995" t="s">
        <v>1526</v>
      </c>
    </row>
    <row r="1242" spans="1:11" x14ac:dyDescent="0.2">
      <c r="A1242" s="975"/>
      <c r="B1242" s="978"/>
      <c r="C1242" s="984"/>
      <c r="D1242" s="984"/>
      <c r="E1242" s="987"/>
      <c r="F1242" s="990"/>
      <c r="G1242" s="984"/>
      <c r="H1242" s="990"/>
      <c r="I1242" s="984"/>
      <c r="J1242" s="993"/>
      <c r="K1242" s="996"/>
    </row>
    <row r="1243" spans="1:11" x14ac:dyDescent="0.2">
      <c r="A1243" s="976"/>
      <c r="B1243" s="979"/>
      <c r="C1243" s="985"/>
      <c r="D1243" s="985"/>
      <c r="E1243" s="988"/>
      <c r="F1243" s="991"/>
      <c r="G1243" s="985"/>
      <c r="H1243" s="991"/>
      <c r="I1243" s="985"/>
      <c r="J1243" s="994"/>
      <c r="K1243" s="997"/>
    </row>
    <row r="1244" spans="1:11" x14ac:dyDescent="0.2">
      <c r="A1244" s="974">
        <v>9</v>
      </c>
      <c r="B1244" s="977" t="s">
        <v>1527</v>
      </c>
      <c r="C1244" s="980">
        <v>242676</v>
      </c>
      <c r="D1244" s="983" t="s">
        <v>1506</v>
      </c>
      <c r="E1244" s="986" t="s">
        <v>22</v>
      </c>
      <c r="F1244" s="989" t="s">
        <v>1528</v>
      </c>
      <c r="G1244" s="980"/>
      <c r="H1244" s="989" t="s">
        <v>1528</v>
      </c>
      <c r="I1244" s="980">
        <v>242676</v>
      </c>
      <c r="J1244" s="992" t="s">
        <v>34</v>
      </c>
      <c r="K1244" s="995" t="s">
        <v>1529</v>
      </c>
    </row>
    <row r="1245" spans="1:11" x14ac:dyDescent="0.2">
      <c r="A1245" s="975"/>
      <c r="B1245" s="978"/>
      <c r="C1245" s="981"/>
      <c r="D1245" s="984"/>
      <c r="E1245" s="987"/>
      <c r="F1245" s="990"/>
      <c r="G1245" s="981"/>
      <c r="H1245" s="990"/>
      <c r="I1245" s="981"/>
      <c r="J1245" s="993"/>
      <c r="K1245" s="996"/>
    </row>
    <row r="1246" spans="1:11" x14ac:dyDescent="0.2">
      <c r="A1246" s="976"/>
      <c r="B1246" s="979"/>
      <c r="C1246" s="982"/>
      <c r="D1246" s="985"/>
      <c r="E1246" s="988"/>
      <c r="F1246" s="991"/>
      <c r="G1246" s="982"/>
      <c r="H1246" s="991"/>
      <c r="I1246" s="982"/>
      <c r="J1246" s="994"/>
      <c r="K1246" s="997"/>
    </row>
    <row r="1247" spans="1:11" x14ac:dyDescent="0.2">
      <c r="A1247" s="974">
        <v>10</v>
      </c>
      <c r="B1247" s="977" t="s">
        <v>1530</v>
      </c>
      <c r="C1247" s="983">
        <v>87055.2</v>
      </c>
      <c r="D1247" s="983" t="s">
        <v>1506</v>
      </c>
      <c r="E1247" s="986" t="s">
        <v>22</v>
      </c>
      <c r="F1247" s="989" t="s">
        <v>1514</v>
      </c>
      <c r="G1247" s="983"/>
      <c r="H1247" s="989" t="s">
        <v>1514</v>
      </c>
      <c r="I1247" s="983">
        <v>87055.2</v>
      </c>
      <c r="J1247" s="992" t="s">
        <v>34</v>
      </c>
      <c r="K1247" s="995" t="s">
        <v>1515</v>
      </c>
    </row>
    <row r="1248" spans="1:11" x14ac:dyDescent="0.2">
      <c r="A1248" s="975"/>
      <c r="B1248" s="978"/>
      <c r="C1248" s="984"/>
      <c r="D1248" s="984"/>
      <c r="E1248" s="987"/>
      <c r="F1248" s="990"/>
      <c r="G1248" s="984"/>
      <c r="H1248" s="990"/>
      <c r="I1248" s="984"/>
      <c r="J1248" s="993"/>
      <c r="K1248" s="996"/>
    </row>
    <row r="1249" spans="1:12" x14ac:dyDescent="0.2">
      <c r="A1249" s="976"/>
      <c r="B1249" s="979"/>
      <c r="C1249" s="985"/>
      <c r="D1249" s="985"/>
      <c r="E1249" s="988"/>
      <c r="F1249" s="991"/>
      <c r="G1249" s="985"/>
      <c r="H1249" s="991"/>
      <c r="I1249" s="985"/>
      <c r="J1249" s="994"/>
      <c r="K1249" s="997"/>
    </row>
    <row r="1250" spans="1:12" x14ac:dyDescent="0.2">
      <c r="A1250" s="974">
        <v>11</v>
      </c>
      <c r="B1250" s="977" t="s">
        <v>1531</v>
      </c>
      <c r="C1250" s="980">
        <v>18778.5</v>
      </c>
      <c r="D1250" s="983" t="s">
        <v>1506</v>
      </c>
      <c r="E1250" s="986" t="s">
        <v>22</v>
      </c>
      <c r="F1250" s="989" t="s">
        <v>1532</v>
      </c>
      <c r="G1250" s="980"/>
      <c r="H1250" s="989" t="s">
        <v>1532</v>
      </c>
      <c r="I1250" s="980">
        <v>18778.5</v>
      </c>
      <c r="J1250" s="992" t="s">
        <v>34</v>
      </c>
      <c r="K1250" s="995" t="s">
        <v>1533</v>
      </c>
    </row>
    <row r="1251" spans="1:12" x14ac:dyDescent="0.2">
      <c r="A1251" s="975"/>
      <c r="B1251" s="978"/>
      <c r="C1251" s="981"/>
      <c r="D1251" s="984"/>
      <c r="E1251" s="987"/>
      <c r="F1251" s="990"/>
      <c r="G1251" s="981"/>
      <c r="H1251" s="990"/>
      <c r="I1251" s="981"/>
      <c r="J1251" s="993"/>
      <c r="K1251" s="996"/>
    </row>
    <row r="1252" spans="1:12" x14ac:dyDescent="0.2">
      <c r="A1252" s="976"/>
      <c r="B1252" s="979"/>
      <c r="C1252" s="982"/>
      <c r="D1252" s="985"/>
      <c r="E1252" s="988"/>
      <c r="F1252" s="991"/>
      <c r="G1252" s="982"/>
      <c r="H1252" s="991"/>
      <c r="I1252" s="982"/>
      <c r="J1252" s="994"/>
      <c r="K1252" s="997"/>
    </row>
    <row r="1253" spans="1:12" x14ac:dyDescent="0.2">
      <c r="A1253" s="974">
        <v>12</v>
      </c>
      <c r="B1253" s="977" t="s">
        <v>1534</v>
      </c>
      <c r="C1253" s="980">
        <v>12711.6</v>
      </c>
      <c r="D1253" s="983" t="s">
        <v>1506</v>
      </c>
      <c r="E1253" s="986" t="s">
        <v>22</v>
      </c>
      <c r="F1253" s="989" t="s">
        <v>1535</v>
      </c>
      <c r="G1253" s="980"/>
      <c r="H1253" s="989" t="s">
        <v>1535</v>
      </c>
      <c r="I1253" s="980">
        <v>12711.6</v>
      </c>
      <c r="J1253" s="992" t="s">
        <v>34</v>
      </c>
      <c r="K1253" s="995" t="s">
        <v>1536</v>
      </c>
    </row>
    <row r="1254" spans="1:12" x14ac:dyDescent="0.2">
      <c r="A1254" s="975"/>
      <c r="B1254" s="978"/>
      <c r="C1254" s="981"/>
      <c r="D1254" s="984"/>
      <c r="E1254" s="987"/>
      <c r="F1254" s="990"/>
      <c r="G1254" s="981"/>
      <c r="H1254" s="990"/>
      <c r="I1254" s="981"/>
      <c r="J1254" s="993"/>
      <c r="K1254" s="996"/>
    </row>
    <row r="1255" spans="1:12" x14ac:dyDescent="0.2">
      <c r="A1255" s="976"/>
      <c r="B1255" s="979"/>
      <c r="C1255" s="982"/>
      <c r="D1255" s="985"/>
      <c r="E1255" s="988"/>
      <c r="F1255" s="991"/>
      <c r="G1255" s="982"/>
      <c r="H1255" s="991"/>
      <c r="I1255" s="982"/>
      <c r="J1255" s="994"/>
      <c r="K1255" s="997"/>
    </row>
    <row r="1256" spans="1:12" x14ac:dyDescent="0.2">
      <c r="A1256" s="640"/>
      <c r="B1256" s="593"/>
      <c r="C1256" s="1519"/>
      <c r="D1256" s="1519"/>
      <c r="E1256" s="640"/>
      <c r="F1256" s="640"/>
      <c r="G1256" s="593"/>
      <c r="H1256" s="640"/>
      <c r="I1256" s="593"/>
      <c r="J1256" s="640"/>
      <c r="K1256" s="1520"/>
      <c r="L1256" s="1520" t="s">
        <v>613</v>
      </c>
    </row>
    <row r="1257" spans="1:12" x14ac:dyDescent="0.2">
      <c r="A1257" s="1521" t="s">
        <v>17</v>
      </c>
      <c r="B1257" s="1522"/>
      <c r="C1257" s="1522"/>
      <c r="D1257" s="1522"/>
      <c r="E1257" s="1522"/>
      <c r="F1257" s="1522"/>
      <c r="G1257" s="1522"/>
      <c r="H1257" s="1522"/>
      <c r="I1257" s="1522"/>
      <c r="J1257" s="1522"/>
      <c r="K1257" s="1522"/>
      <c r="L1257" s="1522"/>
    </row>
    <row r="1258" spans="1:12" x14ac:dyDescent="0.2">
      <c r="A1258" s="1521" t="s">
        <v>1537</v>
      </c>
      <c r="B1258" s="1522"/>
      <c r="C1258" s="1522"/>
      <c r="D1258" s="1522"/>
      <c r="E1258" s="1522"/>
      <c r="F1258" s="1522"/>
      <c r="G1258" s="1522"/>
      <c r="H1258" s="1522"/>
      <c r="I1258" s="1522"/>
      <c r="J1258" s="1522"/>
      <c r="K1258" s="1522"/>
      <c r="L1258" s="1522"/>
    </row>
    <row r="1259" spans="1:12" x14ac:dyDescent="0.2">
      <c r="A1259" s="1523" t="s">
        <v>1</v>
      </c>
      <c r="B1259" s="1524" t="s">
        <v>18</v>
      </c>
      <c r="C1259" s="1525" t="s">
        <v>3</v>
      </c>
      <c r="D1259" s="1525" t="s">
        <v>4</v>
      </c>
      <c r="E1259" s="1524" t="s">
        <v>5</v>
      </c>
      <c r="F1259" s="1526" t="s">
        <v>6</v>
      </c>
      <c r="G1259" s="1527"/>
      <c r="H1259" s="1526" t="s">
        <v>7</v>
      </c>
      <c r="I1259" s="1527"/>
      <c r="J1259" s="1524" t="s">
        <v>8</v>
      </c>
      <c r="K1259" s="1528" t="s">
        <v>9</v>
      </c>
      <c r="L1259" s="1529"/>
    </row>
    <row r="1260" spans="1:12" ht="42" x14ac:dyDescent="0.2">
      <c r="A1260" s="1530"/>
      <c r="B1260" s="1531"/>
      <c r="C1260" s="1531"/>
      <c r="D1260" s="1531"/>
      <c r="E1260" s="1531"/>
      <c r="F1260" s="1532" t="s">
        <v>10</v>
      </c>
      <c r="G1260" s="1532" t="s">
        <v>11</v>
      </c>
      <c r="H1260" s="1532" t="s">
        <v>12</v>
      </c>
      <c r="I1260" s="1532" t="s">
        <v>13</v>
      </c>
      <c r="J1260" s="1533"/>
      <c r="K1260" s="1532" t="s">
        <v>1538</v>
      </c>
      <c r="L1260" s="1534" t="s">
        <v>1420</v>
      </c>
    </row>
    <row r="1261" spans="1:12" ht="105" x14ac:dyDescent="0.2">
      <c r="A1261" s="1535">
        <v>1</v>
      </c>
      <c r="B1261" s="1536" t="s">
        <v>1539</v>
      </c>
      <c r="C1261" s="1537">
        <v>16050000</v>
      </c>
      <c r="D1261" s="1537">
        <v>15943000</v>
      </c>
      <c r="E1261" s="630" t="s">
        <v>604</v>
      </c>
      <c r="F1261" s="1538" t="s">
        <v>1540</v>
      </c>
      <c r="G1261" s="1539">
        <v>15364130</v>
      </c>
      <c r="H1261" s="1538" t="s">
        <v>324</v>
      </c>
      <c r="I1261" s="1539">
        <v>11707940</v>
      </c>
      <c r="J1261" s="611" t="s">
        <v>1436</v>
      </c>
      <c r="K1261" s="1540" t="s">
        <v>1541</v>
      </c>
      <c r="L1261" s="1541">
        <v>244518</v>
      </c>
    </row>
    <row r="1262" spans="1:12" ht="42" x14ac:dyDescent="0.2">
      <c r="A1262" s="1542"/>
      <c r="B1262" s="1543"/>
      <c r="C1262" s="1543"/>
      <c r="D1262" s="1543"/>
      <c r="E1262" s="1543"/>
      <c r="F1262" s="1544" t="s">
        <v>1542</v>
      </c>
      <c r="G1262" s="1545">
        <v>14900178</v>
      </c>
      <c r="H1262" s="1546"/>
      <c r="I1262" s="1546"/>
      <c r="J1262" s="170"/>
      <c r="K1262" s="1546"/>
      <c r="L1262" s="1546"/>
    </row>
    <row r="1263" spans="1:12" x14ac:dyDescent="0.2">
      <c r="A1263" s="1547"/>
      <c r="B1263" s="1548"/>
      <c r="C1263" s="1548"/>
      <c r="D1263" s="1548"/>
      <c r="E1263" s="1548"/>
      <c r="F1263" s="1549" t="s">
        <v>324</v>
      </c>
      <c r="G1263" s="1550">
        <v>11708000</v>
      </c>
      <c r="H1263" s="1551"/>
      <c r="I1263" s="1551"/>
      <c r="J1263" s="552"/>
      <c r="K1263" s="1551"/>
      <c r="L1263" s="1551"/>
    </row>
    <row r="1264" spans="1:12" ht="105" x14ac:dyDescent="0.2">
      <c r="A1264" s="1535">
        <v>2</v>
      </c>
      <c r="B1264" s="1536" t="s">
        <v>1543</v>
      </c>
      <c r="C1264" s="1537">
        <v>9951000</v>
      </c>
      <c r="D1264" s="1537">
        <v>9945650</v>
      </c>
      <c r="E1264" s="630" t="s">
        <v>604</v>
      </c>
      <c r="F1264" s="1538" t="s">
        <v>1544</v>
      </c>
      <c r="G1264" s="1539">
        <v>9934300</v>
      </c>
      <c r="H1264" s="1538" t="s">
        <v>1544</v>
      </c>
      <c r="I1264" s="1539">
        <v>9929600</v>
      </c>
      <c r="J1264" s="611" t="s">
        <v>1436</v>
      </c>
      <c r="K1264" s="1540" t="s">
        <v>1545</v>
      </c>
      <c r="L1264" s="1541">
        <v>244511</v>
      </c>
    </row>
    <row r="1265" spans="1:12" ht="42" x14ac:dyDescent="0.2">
      <c r="A1265" s="1547"/>
      <c r="B1265" s="1548"/>
      <c r="C1265" s="1548"/>
      <c r="D1265" s="1548"/>
      <c r="E1265" s="1548"/>
      <c r="F1265" s="1549" t="s">
        <v>1546</v>
      </c>
      <c r="G1265" s="1550">
        <v>9941160</v>
      </c>
      <c r="H1265" s="1551"/>
      <c r="I1265" s="1551"/>
      <c r="J1265" s="552"/>
      <c r="K1265" s="1551"/>
      <c r="L1265" s="1551"/>
    </row>
    <row r="1266" spans="1:12" ht="126" x14ac:dyDescent="0.2">
      <c r="A1266" s="1535">
        <v>3</v>
      </c>
      <c r="B1266" s="1536" t="s">
        <v>1547</v>
      </c>
      <c r="C1266" s="1537">
        <v>10700000</v>
      </c>
      <c r="D1266" s="1537">
        <v>10288834.560000001</v>
      </c>
      <c r="E1266" s="630" t="s">
        <v>604</v>
      </c>
      <c r="F1266" s="1538" t="s">
        <v>1548</v>
      </c>
      <c r="G1266" s="1539">
        <v>8346000</v>
      </c>
      <c r="H1266" s="1538" t="s">
        <v>1548</v>
      </c>
      <c r="I1266" s="1539">
        <v>8346000</v>
      </c>
      <c r="J1266" s="611" t="s">
        <v>1436</v>
      </c>
      <c r="K1266" s="1540" t="s">
        <v>1549</v>
      </c>
      <c r="L1266" s="1541">
        <v>244522</v>
      </c>
    </row>
    <row r="1267" spans="1:12" ht="42" x14ac:dyDescent="0.2">
      <c r="A1267" s="1542"/>
      <c r="B1267" s="1543"/>
      <c r="C1267" s="1543"/>
      <c r="D1267" s="1543"/>
      <c r="E1267" s="1543"/>
      <c r="F1267" s="1544" t="s">
        <v>1550</v>
      </c>
      <c r="G1267" s="1545">
        <v>10000000</v>
      </c>
      <c r="H1267" s="1546"/>
      <c r="I1267" s="1546"/>
      <c r="J1267" s="170"/>
      <c r="K1267" s="1546"/>
      <c r="L1267" s="1546"/>
    </row>
    <row r="1268" spans="1:12" x14ac:dyDescent="0.2">
      <c r="A1268" s="1542"/>
      <c r="B1268" s="1543"/>
      <c r="C1268" s="1543"/>
      <c r="D1268" s="1543"/>
      <c r="E1268" s="1543"/>
      <c r="F1268" s="1544" t="s">
        <v>1551</v>
      </c>
      <c r="G1268" s="1545">
        <v>8999984</v>
      </c>
      <c r="H1268" s="1546"/>
      <c r="I1268" s="1546"/>
      <c r="J1268" s="170"/>
      <c r="K1268" s="1546"/>
      <c r="L1268" s="1546"/>
    </row>
    <row r="1269" spans="1:12" ht="42" x14ac:dyDescent="0.2">
      <c r="A1269" s="1542"/>
      <c r="B1269" s="1543"/>
      <c r="C1269" s="1543"/>
      <c r="D1269" s="1543"/>
      <c r="E1269" s="1543"/>
      <c r="F1269" s="1544" t="s">
        <v>1552</v>
      </c>
      <c r="G1269" s="1545">
        <v>9374912.0099999998</v>
      </c>
      <c r="H1269" s="1546"/>
      <c r="I1269" s="1546"/>
      <c r="J1269" s="170"/>
      <c r="K1269" s="1546"/>
      <c r="L1269" s="1546"/>
    </row>
    <row r="1270" spans="1:12" x14ac:dyDescent="0.2">
      <c r="A1270" s="1547"/>
      <c r="B1270" s="1548"/>
      <c r="C1270" s="1548"/>
      <c r="D1270" s="1548"/>
      <c r="E1270" s="1548"/>
      <c r="F1270" s="1549" t="s">
        <v>1553</v>
      </c>
      <c r="G1270" s="1550">
        <v>9877800</v>
      </c>
      <c r="H1270" s="1551"/>
      <c r="I1270" s="1551"/>
      <c r="J1270" s="552"/>
      <c r="K1270" s="1551"/>
      <c r="L1270" s="1551"/>
    </row>
    <row r="1271" spans="1:12" ht="105" x14ac:dyDescent="0.2">
      <c r="A1271" s="1535">
        <v>4</v>
      </c>
      <c r="B1271" s="1536" t="s">
        <v>1554</v>
      </c>
      <c r="C1271" s="1537">
        <v>1417643</v>
      </c>
      <c r="D1271" s="1537">
        <v>877142.13</v>
      </c>
      <c r="E1271" s="630" t="s">
        <v>604</v>
      </c>
      <c r="F1271" s="1538" t="s">
        <v>1555</v>
      </c>
      <c r="G1271" s="1539">
        <v>973940</v>
      </c>
      <c r="H1271" s="1538" t="s">
        <v>1555</v>
      </c>
      <c r="I1271" s="1539">
        <v>973903.3</v>
      </c>
      <c r="J1271" s="611" t="s">
        <v>1436</v>
      </c>
      <c r="K1271" s="1540" t="s">
        <v>1556</v>
      </c>
      <c r="L1271" s="1541">
        <v>244526</v>
      </c>
    </row>
    <row r="1272" spans="1:12" ht="42" x14ac:dyDescent="0.2">
      <c r="A1272" s="1547"/>
      <c r="B1272" s="1548"/>
      <c r="C1272" s="1548"/>
      <c r="D1272" s="1548"/>
      <c r="E1272" s="1548"/>
      <c r="F1272" s="1549" t="s">
        <v>1557</v>
      </c>
      <c r="G1272" s="1550">
        <v>1196153</v>
      </c>
      <c r="H1272" s="1552"/>
      <c r="I1272" s="1551"/>
      <c r="J1272" s="1547"/>
      <c r="K1272" s="1551"/>
      <c r="L1272" s="1551"/>
    </row>
    <row r="1273" spans="1:12" ht="84" x14ac:dyDescent="0.2">
      <c r="A1273" s="1553">
        <v>5</v>
      </c>
      <c r="B1273" s="600" t="s">
        <v>1558</v>
      </c>
      <c r="C1273" s="1554">
        <v>497550</v>
      </c>
      <c r="D1273" s="1554">
        <v>480965</v>
      </c>
      <c r="E1273" s="458" t="s">
        <v>1559</v>
      </c>
      <c r="F1273" s="1555" t="s">
        <v>1560</v>
      </c>
      <c r="G1273" s="1556">
        <v>480965</v>
      </c>
      <c r="H1273" s="1555" t="s">
        <v>1560</v>
      </c>
      <c r="I1273" s="1556">
        <v>480965</v>
      </c>
      <c r="J1273" s="458" t="s">
        <v>1561</v>
      </c>
      <c r="K1273" s="1557" t="s">
        <v>1562</v>
      </c>
      <c r="L1273" s="1558">
        <v>244529</v>
      </c>
    </row>
    <row r="1274" spans="1:12" ht="42" x14ac:dyDescent="0.2">
      <c r="A1274" s="1559">
        <v>6</v>
      </c>
      <c r="B1274" s="1560" t="s">
        <v>1563</v>
      </c>
      <c r="C1274" s="1561">
        <v>6081997.7000000002</v>
      </c>
      <c r="D1274" s="1562">
        <v>5242935.8</v>
      </c>
      <c r="E1274" s="1020" t="s">
        <v>689</v>
      </c>
      <c r="F1274" s="557" t="s">
        <v>1564</v>
      </c>
      <c r="G1274" s="557">
        <v>1281860</v>
      </c>
      <c r="H1274" s="1563" t="s">
        <v>1565</v>
      </c>
      <c r="I1274" s="1561">
        <v>2614855.2999999998</v>
      </c>
      <c r="J1274" s="1564" t="s">
        <v>1436</v>
      </c>
      <c r="K1274" s="1565" t="s">
        <v>1566</v>
      </c>
      <c r="L1274" s="1541">
        <v>244504</v>
      </c>
    </row>
    <row r="1275" spans="1:12" ht="42" x14ac:dyDescent="0.2">
      <c r="A1275" s="1566"/>
      <c r="B1275" s="1567"/>
      <c r="C1275" s="1568"/>
      <c r="D1275" s="1569"/>
      <c r="E1275" s="1021"/>
      <c r="F1275" s="1570" t="s">
        <v>1565</v>
      </c>
      <c r="G1275" s="1570">
        <v>1217767</v>
      </c>
      <c r="H1275" s="1571" t="s">
        <v>1564</v>
      </c>
      <c r="I1275" s="1568">
        <v>2628080.5</v>
      </c>
      <c r="J1275" s="1572"/>
      <c r="K1275" s="1573" t="s">
        <v>1567</v>
      </c>
      <c r="L1275" s="1574">
        <v>244504</v>
      </c>
    </row>
    <row r="1276" spans="1:12" ht="42" x14ac:dyDescent="0.2">
      <c r="A1276" s="1566"/>
      <c r="B1276" s="1567"/>
      <c r="C1276" s="1568"/>
      <c r="D1276" s="1569"/>
      <c r="E1276" s="1021"/>
      <c r="F1276" s="1570" t="s">
        <v>1564</v>
      </c>
      <c r="G1276" s="1570">
        <v>1284171.2</v>
      </c>
      <c r="H1276" s="1571"/>
      <c r="I1276" s="1568"/>
      <c r="J1276" s="1572"/>
      <c r="K1276" s="1575"/>
      <c r="L1276" s="1576"/>
    </row>
    <row r="1277" spans="1:12" x14ac:dyDescent="0.2">
      <c r="A1277" s="1566"/>
      <c r="B1277" s="1575"/>
      <c r="C1277" s="1568"/>
      <c r="D1277" s="1569"/>
      <c r="E1277" s="1021"/>
      <c r="F1277" s="1570" t="s">
        <v>1565</v>
      </c>
      <c r="G1277" s="1570">
        <v>1555822.8</v>
      </c>
      <c r="H1277" s="1571"/>
      <c r="I1277" s="1568"/>
      <c r="J1277" s="1572"/>
      <c r="K1277" s="1575"/>
      <c r="L1277" s="1576"/>
    </row>
    <row r="1278" spans="1:12" ht="42" x14ac:dyDescent="0.2">
      <c r="A1278" s="1566"/>
      <c r="B1278" s="1575"/>
      <c r="C1278" s="1568"/>
      <c r="D1278" s="1569"/>
      <c r="E1278" s="1021"/>
      <c r="F1278" s="1570" t="s">
        <v>1564</v>
      </c>
      <c r="G1278" s="1570">
        <v>1343909.3</v>
      </c>
      <c r="H1278" s="1571"/>
      <c r="I1278" s="1568"/>
      <c r="J1278" s="1572"/>
      <c r="K1278" s="1575"/>
      <c r="L1278" s="1576"/>
    </row>
    <row r="1279" spans="1:12" x14ac:dyDescent="0.2">
      <c r="A1279" s="1566"/>
      <c r="B1279" s="1575"/>
      <c r="C1279" s="1568"/>
      <c r="D1279" s="1569"/>
      <c r="E1279" s="1021"/>
      <c r="F1279" s="1570" t="s">
        <v>1565</v>
      </c>
      <c r="G1279" s="1570">
        <v>1608905.5</v>
      </c>
      <c r="H1279" s="1571"/>
      <c r="I1279" s="1568"/>
      <c r="J1279" s="1572"/>
      <c r="K1279" s="1575"/>
      <c r="L1279" s="1576"/>
    </row>
    <row r="1280" spans="1:12" ht="42" x14ac:dyDescent="0.2">
      <c r="A1280" s="1566"/>
      <c r="B1280" s="1575"/>
      <c r="C1280" s="1568"/>
      <c r="D1280" s="1569"/>
      <c r="E1280" s="1021"/>
      <c r="F1280" s="1570" t="s">
        <v>1564</v>
      </c>
      <c r="G1280" s="1570">
        <v>1422950.2</v>
      </c>
      <c r="H1280" s="1571"/>
      <c r="I1280" s="1568"/>
      <c r="J1280" s="1572"/>
      <c r="K1280" s="1575"/>
      <c r="L1280" s="1576"/>
    </row>
    <row r="1281" spans="1:12" x14ac:dyDescent="0.2">
      <c r="A1281" s="1566"/>
      <c r="B1281" s="1575"/>
      <c r="C1281" s="1568"/>
      <c r="D1281" s="1569"/>
      <c r="E1281" s="1021"/>
      <c r="F1281" s="1570" t="s">
        <v>1565</v>
      </c>
      <c r="G1281" s="1570">
        <v>1350596.8</v>
      </c>
      <c r="H1281" s="1571"/>
      <c r="I1281" s="1568"/>
      <c r="J1281" s="1572"/>
      <c r="K1281" s="1575"/>
      <c r="L1281" s="1576"/>
    </row>
    <row r="1282" spans="1:12" ht="42" x14ac:dyDescent="0.2">
      <c r="A1282" s="1566"/>
      <c r="B1282" s="1575"/>
      <c r="C1282" s="1568"/>
      <c r="D1282" s="1569"/>
      <c r="E1282" s="1021"/>
      <c r="F1282" s="1570" t="s">
        <v>1564</v>
      </c>
      <c r="G1282" s="1570">
        <v>60990</v>
      </c>
      <c r="H1282" s="1571"/>
      <c r="I1282" s="1568"/>
      <c r="J1282" s="1572"/>
      <c r="K1282" s="1575"/>
      <c r="L1282" s="1576"/>
    </row>
    <row r="1283" spans="1:12" x14ac:dyDescent="0.2">
      <c r="A1283" s="1566"/>
      <c r="B1283" s="1575"/>
      <c r="C1283" s="1568"/>
      <c r="D1283" s="1569"/>
      <c r="E1283" s="1021"/>
      <c r="F1283" s="1577" t="s">
        <v>1565</v>
      </c>
      <c r="G1283" s="1577">
        <v>58550.400000000001</v>
      </c>
      <c r="H1283" s="1578"/>
      <c r="I1283" s="1579"/>
      <c r="J1283" s="1572"/>
      <c r="K1283" s="1575"/>
      <c r="L1283" s="1576"/>
    </row>
    <row r="1284" spans="1:12" ht="105" x14ac:dyDescent="0.2">
      <c r="A1284" s="613">
        <v>7</v>
      </c>
      <c r="B1284" s="995" t="s">
        <v>1568</v>
      </c>
      <c r="C1284" s="557">
        <v>63066484.799999997</v>
      </c>
      <c r="D1284" s="557">
        <v>58108768.200000003</v>
      </c>
      <c r="E1284" s="614" t="s">
        <v>689</v>
      </c>
      <c r="F1284" s="557" t="s">
        <v>1230</v>
      </c>
      <c r="G1284" s="557">
        <v>24892694</v>
      </c>
      <c r="H1284" s="169" t="s">
        <v>1565</v>
      </c>
      <c r="I1284" s="557">
        <v>29274515.199999999</v>
      </c>
      <c r="J1284" s="611" t="s">
        <v>1436</v>
      </c>
      <c r="K1284" s="611" t="s">
        <v>1569</v>
      </c>
      <c r="L1284" s="1541">
        <v>244509</v>
      </c>
    </row>
    <row r="1285" spans="1:12" x14ac:dyDescent="0.2">
      <c r="A1285" s="804"/>
      <c r="B1285" s="996"/>
      <c r="C1285" s="1570"/>
      <c r="D1285" s="1570"/>
      <c r="E1285" s="805"/>
      <c r="F1285" s="1570" t="s">
        <v>1565</v>
      </c>
      <c r="G1285" s="1570">
        <v>21281979</v>
      </c>
      <c r="H1285" s="170" t="s">
        <v>1230</v>
      </c>
      <c r="I1285" s="1570">
        <v>28834253</v>
      </c>
      <c r="J1285" s="589"/>
      <c r="K1285" s="589" t="s">
        <v>1570</v>
      </c>
      <c r="L1285" s="1580">
        <v>244509</v>
      </c>
    </row>
    <row r="1286" spans="1:12" x14ac:dyDescent="0.2">
      <c r="A1286" s="804"/>
      <c r="B1286" s="996"/>
      <c r="C1286" s="1570"/>
      <c r="D1286" s="1570"/>
      <c r="E1286" s="805"/>
      <c r="F1286" s="1570" t="s">
        <v>1230</v>
      </c>
      <c r="G1286" s="1570">
        <v>5047511</v>
      </c>
      <c r="H1286" s="170"/>
      <c r="I1286" s="1570"/>
      <c r="J1286" s="589"/>
      <c r="K1286" s="170"/>
      <c r="L1286" s="1576"/>
    </row>
    <row r="1287" spans="1:12" x14ac:dyDescent="0.2">
      <c r="A1287" s="804"/>
      <c r="B1287" s="996"/>
      <c r="C1287" s="1570"/>
      <c r="D1287" s="1570"/>
      <c r="E1287" s="805"/>
      <c r="F1287" s="1570" t="s">
        <v>1565</v>
      </c>
      <c r="G1287" s="1570">
        <v>4315363.5</v>
      </c>
      <c r="H1287" s="170"/>
      <c r="I1287" s="1570"/>
      <c r="J1287" s="589"/>
      <c r="K1287" s="170"/>
      <c r="L1287" s="1576"/>
    </row>
    <row r="1288" spans="1:12" x14ac:dyDescent="0.2">
      <c r="A1288" s="804"/>
      <c r="B1288" s="996"/>
      <c r="C1288" s="1570"/>
      <c r="D1288" s="1570"/>
      <c r="E1288" s="805"/>
      <c r="F1288" s="1570" t="s">
        <v>1230</v>
      </c>
      <c r="G1288" s="1570">
        <v>504826</v>
      </c>
      <c r="H1288" s="170"/>
      <c r="I1288" s="1570"/>
      <c r="J1288" s="589"/>
      <c r="K1288" s="170"/>
      <c r="L1288" s="1576"/>
    </row>
    <row r="1289" spans="1:12" x14ac:dyDescent="0.2">
      <c r="A1289" s="804"/>
      <c r="B1289" s="996"/>
      <c r="C1289" s="1570"/>
      <c r="D1289" s="1570"/>
      <c r="E1289" s="805"/>
      <c r="F1289" s="1570" t="s">
        <v>1565</v>
      </c>
      <c r="G1289" s="1570">
        <v>433671</v>
      </c>
      <c r="H1289" s="170"/>
      <c r="I1289" s="1570"/>
      <c r="J1289" s="589"/>
      <c r="K1289" s="170"/>
      <c r="L1289" s="1576"/>
    </row>
    <row r="1290" spans="1:12" x14ac:dyDescent="0.2">
      <c r="A1290" s="804"/>
      <c r="B1290" s="996"/>
      <c r="C1290" s="1570"/>
      <c r="D1290" s="1570"/>
      <c r="E1290" s="805"/>
      <c r="F1290" s="1570" t="s">
        <v>1230</v>
      </c>
      <c r="G1290" s="1570">
        <v>15223318</v>
      </c>
      <c r="H1290" s="170"/>
      <c r="I1290" s="1570"/>
      <c r="J1290" s="589"/>
      <c r="K1290" s="170"/>
      <c r="L1290" s="1576"/>
    </row>
    <row r="1291" spans="1:12" x14ac:dyDescent="0.2">
      <c r="A1291" s="804"/>
      <c r="B1291" s="996"/>
      <c r="C1291" s="1570"/>
      <c r="D1291" s="1570"/>
      <c r="E1291" s="805"/>
      <c r="F1291" s="1570" t="s">
        <v>1565</v>
      </c>
      <c r="G1291" s="1570">
        <v>27201540</v>
      </c>
      <c r="H1291" s="170"/>
      <c r="I1291" s="1570"/>
      <c r="J1291" s="589"/>
      <c r="K1291" s="170"/>
      <c r="L1291" s="1576"/>
    </row>
    <row r="1292" spans="1:12" x14ac:dyDescent="0.2">
      <c r="A1292" s="804"/>
      <c r="B1292" s="996"/>
      <c r="C1292" s="1570"/>
      <c r="D1292" s="1570"/>
      <c r="E1292" s="805"/>
      <c r="F1292" s="1570" t="s">
        <v>1230</v>
      </c>
      <c r="G1292" s="1570">
        <v>4495027.2</v>
      </c>
      <c r="H1292" s="170"/>
      <c r="I1292" s="1570"/>
      <c r="J1292" s="589"/>
      <c r="K1292" s="170"/>
      <c r="L1292" s="1576"/>
    </row>
    <row r="1293" spans="1:12" x14ac:dyDescent="0.2">
      <c r="A1293" s="804"/>
      <c r="B1293" s="996"/>
      <c r="C1293" s="1570"/>
      <c r="D1293" s="1570"/>
      <c r="E1293" s="805"/>
      <c r="F1293" s="1570" t="s">
        <v>1565</v>
      </c>
      <c r="G1293" s="1570">
        <v>3839502.4</v>
      </c>
      <c r="H1293" s="170"/>
      <c r="I1293" s="1570"/>
      <c r="J1293" s="589"/>
      <c r="K1293" s="170"/>
      <c r="L1293" s="1576"/>
    </row>
    <row r="1294" spans="1:12" x14ac:dyDescent="0.2">
      <c r="A1294" s="804"/>
      <c r="B1294" s="996"/>
      <c r="C1294" s="1570"/>
      <c r="D1294" s="1570"/>
      <c r="E1294" s="805"/>
      <c r="F1294" s="1570" t="s">
        <v>1230</v>
      </c>
      <c r="G1294" s="1570">
        <v>6957782</v>
      </c>
      <c r="H1294" s="170"/>
      <c r="I1294" s="1570"/>
      <c r="J1294" s="589"/>
      <c r="K1294" s="170"/>
      <c r="L1294" s="1576"/>
    </row>
    <row r="1295" spans="1:12" x14ac:dyDescent="0.2">
      <c r="A1295" s="804"/>
      <c r="B1295" s="996"/>
      <c r="C1295" s="1570"/>
      <c r="D1295" s="1570"/>
      <c r="E1295" s="805"/>
      <c r="F1295" s="1570" t="s">
        <v>1565</v>
      </c>
      <c r="G1295" s="1570">
        <v>11581680</v>
      </c>
      <c r="H1295" s="170"/>
      <c r="I1295" s="1570"/>
      <c r="J1295" s="589"/>
      <c r="K1295" s="170"/>
      <c r="L1295" s="1576"/>
    </row>
    <row r="1296" spans="1:12" x14ac:dyDescent="0.2">
      <c r="A1296" s="804"/>
      <c r="B1296" s="996"/>
      <c r="C1296" s="1570"/>
      <c r="D1296" s="1570"/>
      <c r="E1296" s="805"/>
      <c r="F1296" s="1570" t="s">
        <v>1230</v>
      </c>
      <c r="G1296" s="1570">
        <v>120877.9</v>
      </c>
      <c r="H1296" s="170"/>
      <c r="I1296" s="1570"/>
      <c r="J1296" s="589"/>
      <c r="K1296" s="170"/>
      <c r="L1296" s="1576"/>
    </row>
    <row r="1297" spans="1:12" x14ac:dyDescent="0.2">
      <c r="A1297" s="804"/>
      <c r="B1297" s="996"/>
      <c r="C1297" s="1570"/>
      <c r="D1297" s="1570"/>
      <c r="E1297" s="805"/>
      <c r="F1297" s="1570" t="s">
        <v>1565</v>
      </c>
      <c r="G1297" s="1570">
        <v>215187.7</v>
      </c>
      <c r="H1297" s="170"/>
      <c r="I1297" s="1570"/>
      <c r="J1297" s="589"/>
      <c r="K1297" s="170"/>
      <c r="L1297" s="1576"/>
    </row>
    <row r="1298" spans="1:12" x14ac:dyDescent="0.2">
      <c r="A1298" s="804"/>
      <c r="B1298" s="996"/>
      <c r="C1298" s="1570"/>
      <c r="D1298" s="1570"/>
      <c r="E1298" s="805"/>
      <c r="F1298" s="1570" t="s">
        <v>1230</v>
      </c>
      <c r="G1298" s="1570">
        <v>6334614</v>
      </c>
      <c r="H1298" s="170"/>
      <c r="I1298" s="1570"/>
      <c r="J1298" s="589"/>
      <c r="K1298" s="170"/>
      <c r="L1298" s="1576"/>
    </row>
    <row r="1299" spans="1:12" x14ac:dyDescent="0.2">
      <c r="A1299" s="804"/>
      <c r="B1299" s="996"/>
      <c r="C1299" s="1570"/>
      <c r="D1299" s="1570"/>
      <c r="E1299" s="805"/>
      <c r="F1299" s="1570" t="s">
        <v>1565</v>
      </c>
      <c r="G1299" s="1570">
        <v>11279619</v>
      </c>
      <c r="H1299" s="170"/>
      <c r="I1299" s="1570"/>
      <c r="J1299" s="589"/>
      <c r="K1299" s="170"/>
      <c r="L1299" s="1576"/>
    </row>
    <row r="1300" spans="1:12" x14ac:dyDescent="0.2">
      <c r="A1300" s="804"/>
      <c r="B1300" s="996"/>
      <c r="C1300" s="1570"/>
      <c r="D1300" s="1570"/>
      <c r="E1300" s="805"/>
      <c r="F1300" s="1570" t="s">
        <v>1230</v>
      </c>
      <c r="G1300" s="1570">
        <v>729151.5</v>
      </c>
      <c r="H1300" s="170"/>
      <c r="I1300" s="1570"/>
      <c r="J1300" s="589"/>
      <c r="K1300" s="170"/>
      <c r="L1300" s="1576"/>
    </row>
    <row r="1301" spans="1:12" x14ac:dyDescent="0.2">
      <c r="A1301" s="806"/>
      <c r="B1301" s="997"/>
      <c r="C1301" s="1577"/>
      <c r="D1301" s="1577"/>
      <c r="E1301" s="623"/>
      <c r="F1301" s="1577" t="s">
        <v>1565</v>
      </c>
      <c r="G1301" s="1577">
        <v>1364731.5</v>
      </c>
      <c r="H1301" s="552"/>
      <c r="I1301" s="1577"/>
      <c r="J1301" s="590"/>
      <c r="K1301" s="552"/>
      <c r="L1301" s="1581"/>
    </row>
    <row r="1302" spans="1:12" ht="105" x14ac:dyDescent="0.2">
      <c r="A1302" s="611">
        <v>8</v>
      </c>
      <c r="B1302" s="995" t="s">
        <v>1571</v>
      </c>
      <c r="C1302" s="557">
        <v>176725266</v>
      </c>
      <c r="D1302" s="557">
        <v>176725266</v>
      </c>
      <c r="E1302" s="1020" t="s">
        <v>689</v>
      </c>
      <c r="F1302" s="557" t="s">
        <v>1572</v>
      </c>
      <c r="G1302" s="557">
        <v>122397300</v>
      </c>
      <c r="H1302" s="169" t="s">
        <v>1573</v>
      </c>
      <c r="I1302" s="557">
        <v>119765100</v>
      </c>
      <c r="J1302" s="611" t="s">
        <v>1436</v>
      </c>
      <c r="K1302" s="611" t="s">
        <v>1574</v>
      </c>
      <c r="L1302" s="1541">
        <v>244505</v>
      </c>
    </row>
    <row r="1303" spans="1:12" ht="42" x14ac:dyDescent="0.2">
      <c r="A1303" s="589"/>
      <c r="B1303" s="996"/>
      <c r="C1303" s="1570"/>
      <c r="D1303" s="1570"/>
      <c r="E1303" s="1021"/>
      <c r="F1303" s="1570" t="s">
        <v>1573</v>
      </c>
      <c r="G1303" s="1570">
        <v>119765100</v>
      </c>
      <c r="H1303" s="170" t="s">
        <v>1572</v>
      </c>
      <c r="I1303" s="1570">
        <v>39696893</v>
      </c>
      <c r="J1303" s="589"/>
      <c r="K1303" s="589" t="s">
        <v>1575</v>
      </c>
      <c r="L1303" s="1580">
        <v>244504</v>
      </c>
    </row>
    <row r="1304" spans="1:12" x14ac:dyDescent="0.2">
      <c r="A1304" s="589"/>
      <c r="B1304" s="996"/>
      <c r="C1304" s="1570"/>
      <c r="D1304" s="1570"/>
      <c r="E1304" s="1021"/>
      <c r="F1304" s="1570" t="s">
        <v>1576</v>
      </c>
      <c r="G1304" s="1570">
        <v>130732600</v>
      </c>
      <c r="H1304" s="170"/>
      <c r="I1304" s="1570"/>
      <c r="J1304" s="589"/>
      <c r="K1304" s="170"/>
      <c r="L1304" s="1576"/>
    </row>
    <row r="1305" spans="1:12" x14ac:dyDescent="0.2">
      <c r="A1305" s="589"/>
      <c r="B1305" s="996"/>
      <c r="C1305" s="1570"/>
      <c r="D1305" s="1570"/>
      <c r="E1305" s="1021"/>
      <c r="F1305" s="1570" t="s">
        <v>1577</v>
      </c>
      <c r="G1305" s="1570">
        <v>140384000</v>
      </c>
      <c r="H1305" s="170"/>
      <c r="I1305" s="1570"/>
      <c r="J1305" s="589"/>
      <c r="K1305" s="170"/>
      <c r="L1305" s="1576"/>
    </row>
    <row r="1306" spans="1:12" ht="42" x14ac:dyDescent="0.2">
      <c r="A1306" s="589"/>
      <c r="B1306" s="591"/>
      <c r="C1306" s="1570"/>
      <c r="D1306" s="1570"/>
      <c r="E1306" s="589"/>
      <c r="F1306" s="1570" t="s">
        <v>1572</v>
      </c>
      <c r="G1306" s="1570">
        <v>39696893</v>
      </c>
      <c r="H1306" s="170"/>
      <c r="I1306" s="1570"/>
      <c r="J1306" s="589"/>
      <c r="K1306" s="170"/>
      <c r="L1306" s="1576"/>
    </row>
    <row r="1307" spans="1:12" ht="42" x14ac:dyDescent="0.2">
      <c r="A1307" s="589"/>
      <c r="B1307" s="591"/>
      <c r="C1307" s="1570"/>
      <c r="D1307" s="1570"/>
      <c r="E1307" s="589"/>
      <c r="F1307" s="1570" t="s">
        <v>1573</v>
      </c>
      <c r="G1307" s="1570">
        <v>39989859</v>
      </c>
      <c r="H1307" s="170"/>
      <c r="I1307" s="1570"/>
      <c r="J1307" s="589"/>
      <c r="K1307" s="170"/>
      <c r="L1307" s="1576"/>
    </row>
    <row r="1308" spans="1:12" x14ac:dyDescent="0.2">
      <c r="A1308" s="589"/>
      <c r="B1308" s="591"/>
      <c r="C1308" s="1570"/>
      <c r="D1308" s="1570"/>
      <c r="E1308" s="589"/>
      <c r="F1308" s="1570" t="s">
        <v>1576</v>
      </c>
      <c r="G1308" s="1570">
        <v>43651934</v>
      </c>
      <c r="H1308" s="170"/>
      <c r="I1308" s="1570"/>
      <c r="J1308" s="589"/>
      <c r="K1308" s="170"/>
      <c r="L1308" s="1576"/>
    </row>
    <row r="1309" spans="1:12" x14ac:dyDescent="0.2">
      <c r="A1309" s="590"/>
      <c r="B1309" s="592"/>
      <c r="C1309" s="1577"/>
      <c r="D1309" s="1577"/>
      <c r="E1309" s="590"/>
      <c r="F1309" s="1577" t="s">
        <v>1577</v>
      </c>
      <c r="G1309" s="1577">
        <v>20068171</v>
      </c>
      <c r="H1309" s="552"/>
      <c r="I1309" s="1577"/>
      <c r="J1309" s="590"/>
      <c r="K1309" s="552"/>
      <c r="L1309" s="1581"/>
    </row>
    <row r="1310" spans="1:12" ht="105" x14ac:dyDescent="0.2">
      <c r="A1310" s="611">
        <v>9</v>
      </c>
      <c r="B1310" s="995" t="s">
        <v>1578</v>
      </c>
      <c r="C1310" s="557">
        <v>5512640</v>
      </c>
      <c r="D1310" s="557">
        <v>5315760</v>
      </c>
      <c r="E1310" s="1020" t="s">
        <v>689</v>
      </c>
      <c r="F1310" s="557" t="s">
        <v>1230</v>
      </c>
      <c r="G1310" s="557">
        <v>6506391.7999999998</v>
      </c>
      <c r="H1310" s="169" t="s">
        <v>1565</v>
      </c>
      <c r="I1310" s="557">
        <v>5315760</v>
      </c>
      <c r="J1310" s="611" t="s">
        <v>1436</v>
      </c>
      <c r="K1310" s="611" t="s">
        <v>1579</v>
      </c>
      <c r="L1310" s="1541">
        <v>244504</v>
      </c>
    </row>
    <row r="1311" spans="1:12" x14ac:dyDescent="0.2">
      <c r="A1311" s="589"/>
      <c r="B1311" s="996"/>
      <c r="C1311" s="1570"/>
      <c r="D1311" s="1570"/>
      <c r="E1311" s="1021"/>
      <c r="F1311" s="1570" t="s">
        <v>1580</v>
      </c>
      <c r="G1311" s="1570">
        <v>6113124</v>
      </c>
      <c r="H1311" s="170"/>
      <c r="I1311" s="1570"/>
      <c r="J1311" s="589"/>
      <c r="K1311" s="170"/>
      <c r="L1311" s="1576"/>
    </row>
    <row r="1312" spans="1:12" x14ac:dyDescent="0.2">
      <c r="A1312" s="590"/>
      <c r="B1312" s="997"/>
      <c r="C1312" s="1577"/>
      <c r="D1312" s="1577"/>
      <c r="E1312" s="1022"/>
      <c r="F1312" s="1577" t="s">
        <v>1565</v>
      </c>
      <c r="G1312" s="1577">
        <v>5414200</v>
      </c>
      <c r="H1312" s="552"/>
      <c r="I1312" s="1577"/>
      <c r="J1312" s="590"/>
      <c r="K1312" s="552"/>
      <c r="L1312" s="1581"/>
    </row>
    <row r="1313" spans="1:12" ht="105" x14ac:dyDescent="0.2">
      <c r="A1313" s="611">
        <v>10</v>
      </c>
      <c r="B1313" s="995" t="s">
        <v>1581</v>
      </c>
      <c r="C1313" s="557">
        <v>1762504</v>
      </c>
      <c r="D1313" s="557">
        <v>1645702.8</v>
      </c>
      <c r="E1313" s="611" t="s">
        <v>689</v>
      </c>
      <c r="F1313" s="557" t="s">
        <v>1230</v>
      </c>
      <c r="G1313" s="557">
        <v>1576302.6</v>
      </c>
      <c r="H1313" s="169" t="s">
        <v>1230</v>
      </c>
      <c r="I1313" s="557">
        <v>1563013.2</v>
      </c>
      <c r="J1313" s="611" t="s">
        <v>1436</v>
      </c>
      <c r="K1313" s="611" t="s">
        <v>1582</v>
      </c>
      <c r="L1313" s="1541">
        <v>244505</v>
      </c>
    </row>
    <row r="1314" spans="1:12" ht="42" x14ac:dyDescent="0.2">
      <c r="A1314" s="589"/>
      <c r="B1314" s="996"/>
      <c r="C1314" s="1570"/>
      <c r="D1314" s="1570"/>
      <c r="E1314" s="589"/>
      <c r="F1314" s="1570" t="s">
        <v>1583</v>
      </c>
      <c r="G1314" s="1570">
        <v>1875603</v>
      </c>
      <c r="H1314" s="170"/>
      <c r="I1314" s="1570"/>
      <c r="J1314" s="589"/>
      <c r="K1314" s="170"/>
      <c r="L1314" s="1576"/>
    </row>
    <row r="1315" spans="1:12" ht="42" x14ac:dyDescent="0.2">
      <c r="A1315" s="589"/>
      <c r="B1315" s="996"/>
      <c r="C1315" s="1570"/>
      <c r="D1315" s="1570"/>
      <c r="E1315" s="589"/>
      <c r="F1315" s="1570" t="s">
        <v>1584</v>
      </c>
      <c r="G1315" s="1570">
        <v>1481132.52</v>
      </c>
      <c r="H1315" s="170"/>
      <c r="I1315" s="1570"/>
      <c r="J1315" s="589"/>
      <c r="K1315" s="170"/>
      <c r="L1315" s="1576"/>
    </row>
    <row r="1316" spans="1:12" x14ac:dyDescent="0.2">
      <c r="A1316" s="589"/>
      <c r="B1316" s="996"/>
      <c r="C1316" s="1570"/>
      <c r="D1316" s="1570"/>
      <c r="E1316" s="589"/>
      <c r="F1316" s="1570" t="s">
        <v>1580</v>
      </c>
      <c r="G1316" s="1570">
        <v>1722700</v>
      </c>
      <c r="H1316" s="170"/>
      <c r="I1316" s="1570"/>
      <c r="J1316" s="589"/>
      <c r="K1316" s="170"/>
      <c r="L1316" s="1576"/>
    </row>
    <row r="1317" spans="1:12" x14ac:dyDescent="0.2">
      <c r="A1317" s="589"/>
      <c r="B1317" s="996"/>
      <c r="C1317" s="1570"/>
      <c r="D1317" s="1570"/>
      <c r="E1317" s="589"/>
      <c r="F1317" s="1570" t="s">
        <v>1565</v>
      </c>
      <c r="G1317" s="1570">
        <v>1844466</v>
      </c>
      <c r="H1317" s="170"/>
      <c r="I1317" s="1570"/>
      <c r="J1317" s="589"/>
      <c r="K1317" s="170"/>
      <c r="L1317" s="1576"/>
    </row>
    <row r="1318" spans="1:12" x14ac:dyDescent="0.2">
      <c r="A1318" s="589"/>
      <c r="B1318" s="996"/>
      <c r="C1318" s="1570"/>
      <c r="D1318" s="1570"/>
      <c r="E1318" s="589"/>
      <c r="F1318" s="1570" t="s">
        <v>1230</v>
      </c>
      <c r="G1318" s="1570">
        <v>83417.2</v>
      </c>
      <c r="H1318" s="170"/>
      <c r="I1318" s="1570"/>
      <c r="J1318" s="589"/>
      <c r="K1318" s="170"/>
      <c r="L1318" s="1576"/>
    </row>
    <row r="1319" spans="1:12" ht="42" x14ac:dyDescent="0.2">
      <c r="A1319" s="589"/>
      <c r="B1319" s="996"/>
      <c r="C1319" s="1570"/>
      <c r="D1319" s="1570"/>
      <c r="E1319" s="589"/>
      <c r="F1319" s="1570" t="s">
        <v>1583</v>
      </c>
      <c r="G1319" s="1570">
        <v>92807</v>
      </c>
      <c r="H1319" s="170"/>
      <c r="I1319" s="1570"/>
      <c r="J1319" s="589"/>
      <c r="K1319" s="170"/>
      <c r="L1319" s="1576"/>
    </row>
    <row r="1320" spans="1:12" x14ac:dyDescent="0.2">
      <c r="A1320" s="589"/>
      <c r="B1320" s="996"/>
      <c r="C1320" s="1570"/>
      <c r="D1320" s="1570"/>
      <c r="E1320" s="589"/>
      <c r="F1320" s="1570" t="s">
        <v>1580</v>
      </c>
      <c r="G1320" s="1570">
        <v>89400</v>
      </c>
      <c r="H1320" s="170"/>
      <c r="I1320" s="1570"/>
      <c r="J1320" s="589"/>
      <c r="K1320" s="170"/>
      <c r="L1320" s="1576"/>
    </row>
    <row r="1321" spans="1:12" x14ac:dyDescent="0.2">
      <c r="A1321" s="590"/>
      <c r="B1321" s="997"/>
      <c r="C1321" s="1577"/>
      <c r="D1321" s="1577"/>
      <c r="E1321" s="590"/>
      <c r="F1321" s="1577" t="s">
        <v>1565</v>
      </c>
      <c r="G1321" s="1577">
        <v>97584</v>
      </c>
      <c r="H1321" s="552"/>
      <c r="I1321" s="1577"/>
      <c r="J1321" s="590"/>
      <c r="K1321" s="552"/>
      <c r="L1321" s="1581"/>
    </row>
    <row r="1322" spans="1:12" ht="105" x14ac:dyDescent="0.2">
      <c r="A1322" s="611">
        <v>11</v>
      </c>
      <c r="B1322" s="995" t="s">
        <v>1585</v>
      </c>
      <c r="C1322" s="557">
        <v>18328672</v>
      </c>
      <c r="D1322" s="557">
        <v>16806490</v>
      </c>
      <c r="E1322" s="611" t="s">
        <v>689</v>
      </c>
      <c r="F1322" s="1582" t="s">
        <v>1540</v>
      </c>
      <c r="G1322" s="557">
        <v>14471964</v>
      </c>
      <c r="H1322" s="169" t="s">
        <v>1586</v>
      </c>
      <c r="I1322" s="557">
        <v>987610</v>
      </c>
      <c r="J1322" s="611" t="s">
        <v>1436</v>
      </c>
      <c r="K1322" s="611" t="s">
        <v>1587</v>
      </c>
      <c r="L1322" s="1541">
        <v>244504</v>
      </c>
    </row>
    <row r="1323" spans="1:12" x14ac:dyDescent="0.2">
      <c r="A1323" s="589"/>
      <c r="B1323" s="996"/>
      <c r="C1323" s="1570"/>
      <c r="D1323" s="1570"/>
      <c r="E1323" s="589"/>
      <c r="F1323" s="1570" t="s">
        <v>1586</v>
      </c>
      <c r="G1323" s="1570">
        <v>14750271</v>
      </c>
      <c r="H1323" s="170" t="s">
        <v>1588</v>
      </c>
      <c r="I1323" s="1570">
        <v>11967201</v>
      </c>
      <c r="J1323" s="589"/>
      <c r="K1323" s="589" t="s">
        <v>1589</v>
      </c>
      <c r="L1323" s="1580">
        <v>244505</v>
      </c>
    </row>
    <row r="1324" spans="1:12" ht="42" x14ac:dyDescent="0.2">
      <c r="A1324" s="589"/>
      <c r="B1324" s="996"/>
      <c r="C1324" s="1570"/>
      <c r="D1324" s="1570"/>
      <c r="E1324" s="589"/>
      <c r="F1324" s="1570" t="s">
        <v>1588</v>
      </c>
      <c r="G1324" s="1570">
        <v>12523815</v>
      </c>
      <c r="H1324" s="170" t="s">
        <v>1540</v>
      </c>
      <c r="I1324" s="1570">
        <v>3851679</v>
      </c>
      <c r="J1324" s="589"/>
      <c r="K1324" s="589" t="s">
        <v>1590</v>
      </c>
      <c r="L1324" s="1580">
        <v>244509</v>
      </c>
    </row>
    <row r="1325" spans="1:12" x14ac:dyDescent="0.2">
      <c r="A1325" s="589"/>
      <c r="B1325" s="996"/>
      <c r="C1325" s="1570"/>
      <c r="D1325" s="1570"/>
      <c r="E1325" s="589"/>
      <c r="F1325" s="1583" t="s">
        <v>1540</v>
      </c>
      <c r="G1325" s="1570">
        <v>3960177</v>
      </c>
      <c r="H1325" s="170"/>
      <c r="I1325" s="1570"/>
      <c r="J1325" s="589"/>
      <c r="K1325" s="170"/>
      <c r="L1325" s="1576"/>
    </row>
    <row r="1326" spans="1:12" x14ac:dyDescent="0.2">
      <c r="A1326" s="589"/>
      <c r="B1326" s="591"/>
      <c r="C1326" s="1570"/>
      <c r="D1326" s="1570"/>
      <c r="E1326" s="589"/>
      <c r="F1326" s="1570" t="s">
        <v>1586</v>
      </c>
      <c r="G1326" s="1570">
        <v>4719663</v>
      </c>
      <c r="H1326" s="170"/>
      <c r="I1326" s="1570"/>
      <c r="J1326" s="589"/>
      <c r="K1326" s="170"/>
      <c r="L1326" s="1576"/>
    </row>
    <row r="1327" spans="1:12" ht="42" x14ac:dyDescent="0.2">
      <c r="A1327" s="589"/>
      <c r="B1327" s="591"/>
      <c r="C1327" s="1570"/>
      <c r="D1327" s="1570"/>
      <c r="E1327" s="589"/>
      <c r="F1327" s="1570" t="s">
        <v>1588</v>
      </c>
      <c r="G1327" s="1570">
        <v>4665414</v>
      </c>
      <c r="H1327" s="170"/>
      <c r="I1327" s="1570"/>
      <c r="J1327" s="589"/>
      <c r="K1327" s="170"/>
      <c r="L1327" s="1576"/>
    </row>
    <row r="1328" spans="1:12" x14ac:dyDescent="0.2">
      <c r="A1328" s="589"/>
      <c r="B1328" s="591"/>
      <c r="C1328" s="1570"/>
      <c r="D1328" s="1570"/>
      <c r="E1328" s="589"/>
      <c r="F1328" s="1583" t="s">
        <v>1540</v>
      </c>
      <c r="G1328" s="1570">
        <v>1168440</v>
      </c>
      <c r="H1328" s="170"/>
      <c r="I1328" s="1570"/>
      <c r="J1328" s="589"/>
      <c r="K1328" s="170"/>
      <c r="L1328" s="1576"/>
    </row>
    <row r="1329" spans="1:12" x14ac:dyDescent="0.2">
      <c r="A1329" s="589"/>
      <c r="B1329" s="591"/>
      <c r="C1329" s="1570"/>
      <c r="D1329" s="1570"/>
      <c r="E1329" s="589"/>
      <c r="F1329" s="1570" t="s">
        <v>1586</v>
      </c>
      <c r="G1329" s="1570">
        <v>1001520</v>
      </c>
      <c r="H1329" s="170"/>
      <c r="I1329" s="1570"/>
      <c r="J1329" s="589"/>
      <c r="K1329" s="170"/>
      <c r="L1329" s="1576"/>
    </row>
    <row r="1330" spans="1:12" ht="42" x14ac:dyDescent="0.2">
      <c r="A1330" s="590"/>
      <c r="B1330" s="592"/>
      <c r="C1330" s="1577"/>
      <c r="D1330" s="1577"/>
      <c r="E1330" s="590"/>
      <c r="F1330" s="1577" t="s">
        <v>1588</v>
      </c>
      <c r="G1330" s="1577">
        <v>1175395</v>
      </c>
      <c r="H1330" s="552"/>
      <c r="I1330" s="1577"/>
      <c r="J1330" s="590"/>
      <c r="K1330" s="552"/>
      <c r="L1330" s="1581"/>
    </row>
    <row r="1331" spans="1:12" ht="63" x14ac:dyDescent="0.2">
      <c r="A1331" s="804">
        <v>12</v>
      </c>
      <c r="B1331" s="591" t="s">
        <v>1591</v>
      </c>
      <c r="C1331" s="1570">
        <v>35705900</v>
      </c>
      <c r="D1331" s="1584">
        <v>32988100</v>
      </c>
      <c r="E1331" s="805" t="s">
        <v>1592</v>
      </c>
      <c r="F1331" s="1570" t="s">
        <v>1593</v>
      </c>
      <c r="G1331" s="1570">
        <v>39269000</v>
      </c>
      <c r="H1331" s="170" t="s">
        <v>1593</v>
      </c>
      <c r="I1331" s="1570">
        <v>32988100</v>
      </c>
      <c r="J1331" s="589" t="s">
        <v>1561</v>
      </c>
      <c r="K1331" s="589" t="s">
        <v>1594</v>
      </c>
      <c r="L1331" s="1580">
        <v>244511</v>
      </c>
    </row>
    <row r="1332" spans="1:12" ht="105" x14ac:dyDescent="0.2">
      <c r="A1332" s="611">
        <v>13</v>
      </c>
      <c r="B1332" s="995" t="s">
        <v>1595</v>
      </c>
      <c r="C1332" s="557">
        <v>63552949.600000001</v>
      </c>
      <c r="D1332" s="557">
        <v>59680148.799999997</v>
      </c>
      <c r="E1332" s="611" t="s">
        <v>689</v>
      </c>
      <c r="F1332" s="557" t="s">
        <v>1580</v>
      </c>
      <c r="G1332" s="557">
        <v>12816460</v>
      </c>
      <c r="H1332" s="557" t="s">
        <v>1580</v>
      </c>
      <c r="I1332" s="557">
        <v>12698792.1</v>
      </c>
      <c r="J1332" s="611" t="s">
        <v>1436</v>
      </c>
      <c r="K1332" s="611" t="s">
        <v>1596</v>
      </c>
      <c r="L1332" s="1541">
        <v>244516</v>
      </c>
    </row>
    <row r="1333" spans="1:12" ht="42" x14ac:dyDescent="0.2">
      <c r="A1333" s="589"/>
      <c r="B1333" s="996"/>
      <c r="C1333" s="1570"/>
      <c r="D1333" s="1570"/>
      <c r="E1333" s="589"/>
      <c r="F1333" s="1570" t="s">
        <v>1565</v>
      </c>
      <c r="G1333" s="1585" t="s">
        <v>1597</v>
      </c>
      <c r="H1333" s="1570" t="s">
        <v>1583</v>
      </c>
      <c r="I1333" s="1570">
        <v>24843581</v>
      </c>
      <c r="J1333" s="589"/>
      <c r="K1333" s="589" t="s">
        <v>1598</v>
      </c>
      <c r="L1333" s="1580">
        <v>244519</v>
      </c>
    </row>
    <row r="1334" spans="1:12" x14ac:dyDescent="0.2">
      <c r="A1334" s="589"/>
      <c r="B1334" s="591"/>
      <c r="C1334" s="1570"/>
      <c r="D1334" s="1570"/>
      <c r="E1334" s="589"/>
      <c r="F1334" s="1570" t="s">
        <v>1230</v>
      </c>
      <c r="G1334" s="1585" t="s">
        <v>1599</v>
      </c>
      <c r="H1334" s="1570" t="s">
        <v>1230</v>
      </c>
      <c r="I1334" s="1570">
        <v>22137775.699999999</v>
      </c>
      <c r="J1334" s="589"/>
      <c r="K1334" s="589" t="s">
        <v>1600</v>
      </c>
      <c r="L1334" s="1580">
        <v>244518</v>
      </c>
    </row>
    <row r="1335" spans="1:12" ht="42" x14ac:dyDescent="0.2">
      <c r="A1335" s="589"/>
      <c r="B1335" s="591"/>
      <c r="C1335" s="1570"/>
      <c r="D1335" s="1570"/>
      <c r="E1335" s="589"/>
      <c r="F1335" s="1570" t="s">
        <v>1583</v>
      </c>
      <c r="G1335" s="1585">
        <v>15349364</v>
      </c>
      <c r="H1335" s="170"/>
      <c r="I1335" s="1570"/>
      <c r="J1335" s="589"/>
      <c r="K1335" s="170"/>
      <c r="L1335" s="1576"/>
    </row>
    <row r="1336" spans="1:12" ht="42" x14ac:dyDescent="0.2">
      <c r="A1336" s="589"/>
      <c r="B1336" s="591"/>
      <c r="C1336" s="1570"/>
      <c r="D1336" s="1570"/>
      <c r="E1336" s="589"/>
      <c r="F1336" s="1570" t="s">
        <v>1583</v>
      </c>
      <c r="G1336" s="1585">
        <v>24843581</v>
      </c>
      <c r="H1336" s="170"/>
      <c r="I1336" s="1570"/>
      <c r="J1336" s="589"/>
      <c r="K1336" s="170"/>
      <c r="L1336" s="1576"/>
    </row>
    <row r="1337" spans="1:12" x14ac:dyDescent="0.2">
      <c r="A1337" s="589"/>
      <c r="B1337" s="591"/>
      <c r="C1337" s="1570"/>
      <c r="D1337" s="1570"/>
      <c r="E1337" s="589"/>
      <c r="F1337" s="1570" t="s">
        <v>1565</v>
      </c>
      <c r="G1337" s="1585">
        <v>29314148</v>
      </c>
      <c r="H1337" s="170"/>
      <c r="I1337" s="1570"/>
      <c r="J1337" s="589"/>
      <c r="K1337" s="170"/>
      <c r="L1337" s="1576"/>
    </row>
    <row r="1338" spans="1:12" x14ac:dyDescent="0.2">
      <c r="A1338" s="589"/>
      <c r="B1338" s="591"/>
      <c r="C1338" s="1570"/>
      <c r="D1338" s="1570"/>
      <c r="E1338" s="589"/>
      <c r="F1338" s="1570" t="s">
        <v>1230</v>
      </c>
      <c r="G1338" s="1585" t="s">
        <v>1601</v>
      </c>
      <c r="H1338" s="170"/>
      <c r="I1338" s="1570"/>
      <c r="J1338" s="589"/>
      <c r="K1338" s="170"/>
      <c r="L1338" s="1576"/>
    </row>
    <row r="1339" spans="1:12" x14ac:dyDescent="0.2">
      <c r="A1339" s="589"/>
      <c r="B1339" s="591"/>
      <c r="C1339" s="1570"/>
      <c r="D1339" s="1570"/>
      <c r="E1339" s="589"/>
      <c r="F1339" s="1570" t="s">
        <v>1230</v>
      </c>
      <c r="G1339" s="1585">
        <v>10519041.6</v>
      </c>
      <c r="H1339" s="170"/>
      <c r="I1339" s="1570"/>
      <c r="J1339" s="589"/>
      <c r="K1339" s="170"/>
      <c r="L1339" s="1576"/>
    </row>
    <row r="1340" spans="1:12" x14ac:dyDescent="0.2">
      <c r="A1340" s="589"/>
      <c r="B1340" s="591"/>
      <c r="C1340" s="1570"/>
      <c r="D1340" s="1570"/>
      <c r="E1340" s="589"/>
      <c r="F1340" s="1570" t="s">
        <v>1565</v>
      </c>
      <c r="G1340" s="1585">
        <v>12318781.6</v>
      </c>
      <c r="H1340" s="170"/>
      <c r="I1340" s="1570"/>
      <c r="J1340" s="589"/>
      <c r="K1340" s="170"/>
      <c r="L1340" s="1576"/>
    </row>
    <row r="1341" spans="1:12" x14ac:dyDescent="0.2">
      <c r="A1341" s="589"/>
      <c r="B1341" s="591"/>
      <c r="C1341" s="1570"/>
      <c r="D1341" s="1570"/>
      <c r="E1341" s="589"/>
      <c r="F1341" s="1570" t="s">
        <v>1580</v>
      </c>
      <c r="G1341" s="1585" t="s">
        <v>1602</v>
      </c>
      <c r="H1341" s="170"/>
      <c r="I1341" s="1570"/>
      <c r="J1341" s="589"/>
      <c r="K1341" s="170"/>
      <c r="L1341" s="1576"/>
    </row>
    <row r="1342" spans="1:12" ht="42" x14ac:dyDescent="0.2">
      <c r="A1342" s="589"/>
      <c r="B1342" s="591"/>
      <c r="C1342" s="1570"/>
      <c r="D1342" s="1570"/>
      <c r="E1342" s="589"/>
      <c r="F1342" s="1570" t="s">
        <v>1583</v>
      </c>
      <c r="G1342" s="1585">
        <v>12574747</v>
      </c>
      <c r="H1342" s="170"/>
      <c r="I1342" s="1570"/>
      <c r="J1342" s="589"/>
      <c r="K1342" s="170"/>
      <c r="L1342" s="1576"/>
    </row>
    <row r="1343" spans="1:12" x14ac:dyDescent="0.2">
      <c r="A1343" s="589"/>
      <c r="B1343" s="591"/>
      <c r="C1343" s="1570"/>
      <c r="D1343" s="1570"/>
      <c r="E1343" s="589"/>
      <c r="F1343" s="1570" t="s">
        <v>1230</v>
      </c>
      <c r="G1343" s="1585">
        <v>11800270.300000001</v>
      </c>
      <c r="H1343" s="170"/>
      <c r="I1343" s="1570"/>
      <c r="J1343" s="589"/>
      <c r="K1343" s="170"/>
      <c r="L1343" s="1576"/>
    </row>
    <row r="1344" spans="1:12" x14ac:dyDescent="0.2">
      <c r="A1344" s="590"/>
      <c r="B1344" s="592"/>
      <c r="C1344" s="1577"/>
      <c r="D1344" s="1577"/>
      <c r="E1344" s="590"/>
      <c r="F1344" s="1577" t="s">
        <v>1565</v>
      </c>
      <c r="G1344" s="1586" t="s">
        <v>1603</v>
      </c>
      <c r="H1344" s="552"/>
      <c r="I1344" s="1577"/>
      <c r="J1344" s="590"/>
      <c r="K1344" s="552"/>
      <c r="L1344" s="1581"/>
    </row>
    <row r="1345" spans="1:12" ht="105" x14ac:dyDescent="0.2">
      <c r="A1345" s="611">
        <v>14</v>
      </c>
      <c r="B1345" s="969" t="s">
        <v>1604</v>
      </c>
      <c r="C1345" s="557">
        <v>7727612.7599999998</v>
      </c>
      <c r="D1345" s="557">
        <v>7205859.3600000003</v>
      </c>
      <c r="E1345" s="611" t="s">
        <v>1605</v>
      </c>
      <c r="F1345" s="557" t="s">
        <v>1606</v>
      </c>
      <c r="G1345" s="557">
        <v>825772.5</v>
      </c>
      <c r="H1345" s="169" t="s">
        <v>1607</v>
      </c>
      <c r="I1345" s="557">
        <v>7205859.3600000003</v>
      </c>
      <c r="J1345" s="611" t="s">
        <v>1436</v>
      </c>
      <c r="K1345" s="611" t="s">
        <v>1608</v>
      </c>
      <c r="L1345" s="1541">
        <v>244525</v>
      </c>
    </row>
    <row r="1346" spans="1:12" x14ac:dyDescent="0.2">
      <c r="A1346" s="589"/>
      <c r="B1346" s="591"/>
      <c r="C1346" s="1570"/>
      <c r="D1346" s="1570"/>
      <c r="E1346" s="589"/>
      <c r="F1346" s="1570" t="s">
        <v>1607</v>
      </c>
      <c r="G1346" s="1570">
        <v>687986.46</v>
      </c>
      <c r="H1346" s="170"/>
      <c r="I1346" s="1570"/>
      <c r="J1346" s="589"/>
      <c r="K1346" s="170"/>
      <c r="L1346" s="1576"/>
    </row>
    <row r="1347" spans="1:12" ht="42" x14ac:dyDescent="0.2">
      <c r="A1347" s="589"/>
      <c r="B1347" s="591"/>
      <c r="C1347" s="1570"/>
      <c r="D1347" s="1570"/>
      <c r="E1347" s="589"/>
      <c r="F1347" s="1570" t="s">
        <v>1583</v>
      </c>
      <c r="G1347" s="1570">
        <v>826446.6</v>
      </c>
      <c r="H1347" s="170"/>
      <c r="I1347" s="1570"/>
      <c r="J1347" s="589"/>
      <c r="K1347" s="170"/>
      <c r="L1347" s="1576"/>
    </row>
    <row r="1348" spans="1:12" x14ac:dyDescent="0.2">
      <c r="A1348" s="589"/>
      <c r="B1348" s="591"/>
      <c r="C1348" s="1570"/>
      <c r="D1348" s="1570"/>
      <c r="E1348" s="589"/>
      <c r="F1348" s="1570" t="s">
        <v>1606</v>
      </c>
      <c r="G1348" s="1570">
        <v>7826301</v>
      </c>
      <c r="H1348" s="170"/>
      <c r="I1348" s="1570"/>
      <c r="J1348" s="589"/>
      <c r="K1348" s="170"/>
      <c r="L1348" s="1576"/>
    </row>
    <row r="1349" spans="1:12" x14ac:dyDescent="0.2">
      <c r="A1349" s="589"/>
      <c r="B1349" s="591"/>
      <c r="C1349" s="1570"/>
      <c r="D1349" s="1570"/>
      <c r="E1349" s="589"/>
      <c r="F1349" s="1570" t="s">
        <v>1607</v>
      </c>
      <c r="G1349" s="1570">
        <v>6517872.9000000004</v>
      </c>
      <c r="H1349" s="170"/>
      <c r="I1349" s="1570"/>
      <c r="J1349" s="589"/>
      <c r="K1349" s="170"/>
      <c r="L1349" s="1576"/>
    </row>
    <row r="1350" spans="1:12" ht="42" x14ac:dyDescent="0.2">
      <c r="A1350" s="590"/>
      <c r="B1350" s="592"/>
      <c r="C1350" s="1577"/>
      <c r="D1350" s="1577"/>
      <c r="E1350" s="590"/>
      <c r="F1350" s="1577" t="s">
        <v>1583</v>
      </c>
      <c r="G1350" s="1577">
        <v>7846524</v>
      </c>
      <c r="H1350" s="552"/>
      <c r="I1350" s="1577"/>
      <c r="J1350" s="590"/>
      <c r="K1350" s="552"/>
      <c r="L1350" s="1581"/>
    </row>
    <row r="1351" spans="1:12" ht="105" x14ac:dyDescent="0.2">
      <c r="A1351" s="611">
        <v>15</v>
      </c>
      <c r="B1351" s="969" t="s">
        <v>1609</v>
      </c>
      <c r="C1351" s="557">
        <v>4365915.6500000004</v>
      </c>
      <c r="D1351" s="557">
        <v>4042192.5</v>
      </c>
      <c r="E1351" s="611" t="s">
        <v>689</v>
      </c>
      <c r="F1351" s="557" t="s">
        <v>1230</v>
      </c>
      <c r="G1351" s="557">
        <v>80094.850000000006</v>
      </c>
      <c r="H1351" s="169" t="s">
        <v>1230</v>
      </c>
      <c r="I1351" s="557">
        <v>2212428.2999999998</v>
      </c>
      <c r="J1351" s="611" t="s">
        <v>1436</v>
      </c>
      <c r="K1351" s="611" t="s">
        <v>1610</v>
      </c>
      <c r="L1351" s="1541">
        <v>244525</v>
      </c>
    </row>
    <row r="1352" spans="1:12" x14ac:dyDescent="0.2">
      <c r="A1352" s="589"/>
      <c r="B1352" s="591"/>
      <c r="C1352" s="1570"/>
      <c r="D1352" s="1570"/>
      <c r="E1352" s="589"/>
      <c r="F1352" s="1570" t="s">
        <v>1565</v>
      </c>
      <c r="G1352" s="1570">
        <v>95337</v>
      </c>
      <c r="H1352" s="170" t="s">
        <v>1565</v>
      </c>
      <c r="I1352" s="1570">
        <v>1829764.2</v>
      </c>
      <c r="J1352" s="589"/>
      <c r="K1352" s="589" t="s">
        <v>1611</v>
      </c>
      <c r="L1352" s="1580">
        <v>244526</v>
      </c>
    </row>
    <row r="1353" spans="1:12" x14ac:dyDescent="0.2">
      <c r="A1353" s="589"/>
      <c r="B1353" s="591"/>
      <c r="C1353" s="1570"/>
      <c r="D1353" s="1570"/>
      <c r="E1353" s="589"/>
      <c r="F1353" s="1570" t="s">
        <v>1230</v>
      </c>
      <c r="G1353" s="1570">
        <v>405128.75</v>
      </c>
      <c r="H1353" s="170"/>
      <c r="I1353" s="1570"/>
      <c r="J1353" s="589"/>
      <c r="K1353" s="170"/>
      <c r="L1353" s="1576"/>
    </row>
    <row r="1354" spans="1:12" x14ac:dyDescent="0.2">
      <c r="A1354" s="589"/>
      <c r="B1354" s="591"/>
      <c r="C1354" s="1570"/>
      <c r="D1354" s="1570"/>
      <c r="E1354" s="589"/>
      <c r="F1354" s="1570" t="s">
        <v>1565</v>
      </c>
      <c r="G1354" s="1570">
        <v>344807.5</v>
      </c>
      <c r="H1354" s="170"/>
      <c r="I1354" s="1570"/>
      <c r="J1354" s="589"/>
      <c r="K1354" s="170"/>
      <c r="L1354" s="1576"/>
    </row>
    <row r="1355" spans="1:12" x14ac:dyDescent="0.2">
      <c r="A1355" s="589"/>
      <c r="B1355" s="591"/>
      <c r="C1355" s="1570"/>
      <c r="D1355" s="1570"/>
      <c r="E1355" s="589"/>
      <c r="F1355" s="1570" t="s">
        <v>1230</v>
      </c>
      <c r="G1355" s="1570">
        <v>130454.39999999999</v>
      </c>
      <c r="H1355" s="170"/>
      <c r="I1355" s="1570"/>
      <c r="J1355" s="589"/>
      <c r="K1355" s="170"/>
      <c r="L1355" s="1576"/>
    </row>
    <row r="1356" spans="1:12" x14ac:dyDescent="0.2">
      <c r="A1356" s="589"/>
      <c r="B1356" s="591"/>
      <c r="C1356" s="1570"/>
      <c r="D1356" s="1570"/>
      <c r="E1356" s="589"/>
      <c r="F1356" s="1570" t="s">
        <v>1565</v>
      </c>
      <c r="G1356" s="1570">
        <v>154936</v>
      </c>
      <c r="H1356" s="170"/>
      <c r="I1356" s="1570"/>
      <c r="J1356" s="589"/>
      <c r="K1356" s="170"/>
      <c r="L1356" s="1576"/>
    </row>
    <row r="1357" spans="1:12" x14ac:dyDescent="0.2">
      <c r="A1357" s="589"/>
      <c r="B1357" s="591"/>
      <c r="C1357" s="1570"/>
      <c r="D1357" s="1570"/>
      <c r="E1357" s="589"/>
      <c r="F1357" s="1570" t="s">
        <v>1230</v>
      </c>
      <c r="G1357" s="1570">
        <v>877453.5</v>
      </c>
      <c r="H1357" s="170"/>
      <c r="I1357" s="1570"/>
      <c r="J1357" s="589"/>
      <c r="K1357" s="170"/>
      <c r="L1357" s="1576"/>
    </row>
    <row r="1358" spans="1:12" x14ac:dyDescent="0.2">
      <c r="A1358" s="589"/>
      <c r="B1358" s="591"/>
      <c r="C1358" s="1570"/>
      <c r="D1358" s="1570"/>
      <c r="E1358" s="589"/>
      <c r="F1358" s="1570" t="s">
        <v>1565</v>
      </c>
      <c r="G1358" s="1570">
        <v>745522.5</v>
      </c>
      <c r="H1358" s="170"/>
      <c r="I1358" s="1570"/>
      <c r="J1358" s="589"/>
      <c r="K1358" s="170"/>
      <c r="L1358" s="1576"/>
    </row>
    <row r="1359" spans="1:12" x14ac:dyDescent="0.2">
      <c r="A1359" s="589"/>
      <c r="B1359" s="591"/>
      <c r="C1359" s="1570"/>
      <c r="D1359" s="1570"/>
      <c r="E1359" s="589"/>
      <c r="F1359" s="1570" t="s">
        <v>1230</v>
      </c>
      <c r="G1359" s="1570">
        <v>473796</v>
      </c>
      <c r="H1359" s="170"/>
      <c r="I1359" s="1570"/>
      <c r="J1359" s="589"/>
      <c r="K1359" s="170"/>
      <c r="L1359" s="1576"/>
    </row>
    <row r="1360" spans="1:12" x14ac:dyDescent="0.2">
      <c r="A1360" s="589"/>
      <c r="B1360" s="591"/>
      <c r="C1360" s="1570"/>
      <c r="D1360" s="1570"/>
      <c r="E1360" s="589"/>
      <c r="F1360" s="1570" t="s">
        <v>1565</v>
      </c>
      <c r="G1360" s="1570">
        <v>404139</v>
      </c>
      <c r="H1360" s="170"/>
      <c r="I1360" s="1570"/>
      <c r="J1360" s="589"/>
      <c r="K1360" s="170"/>
      <c r="L1360" s="1576"/>
    </row>
    <row r="1361" spans="1:12" x14ac:dyDescent="0.2">
      <c r="A1361" s="589"/>
      <c r="B1361" s="591"/>
      <c r="C1361" s="1570"/>
      <c r="D1361" s="1570"/>
      <c r="E1361" s="589"/>
      <c r="F1361" s="1570" t="s">
        <v>1230</v>
      </c>
      <c r="G1361" s="1570">
        <v>56427.519999999997</v>
      </c>
      <c r="H1361" s="170"/>
      <c r="I1361" s="1570"/>
      <c r="J1361" s="589"/>
      <c r="K1361" s="170"/>
      <c r="L1361" s="1576"/>
    </row>
    <row r="1362" spans="1:12" x14ac:dyDescent="0.2">
      <c r="A1362" s="589"/>
      <c r="B1362" s="591"/>
      <c r="C1362" s="1570"/>
      <c r="D1362" s="1570"/>
      <c r="E1362" s="589"/>
      <c r="F1362" s="1570" t="s">
        <v>1565</v>
      </c>
      <c r="G1362" s="1570">
        <v>47978.8</v>
      </c>
      <c r="H1362" s="170"/>
      <c r="I1362" s="1570"/>
      <c r="J1362" s="589"/>
      <c r="K1362" s="170"/>
      <c r="L1362" s="1576"/>
    </row>
    <row r="1363" spans="1:12" x14ac:dyDescent="0.2">
      <c r="A1363" s="589"/>
      <c r="B1363" s="591"/>
      <c r="C1363" s="1570"/>
      <c r="D1363" s="1570"/>
      <c r="E1363" s="589"/>
      <c r="F1363" s="1570" t="s">
        <v>1230</v>
      </c>
      <c r="G1363" s="1570">
        <v>982153</v>
      </c>
      <c r="H1363" s="170"/>
      <c r="I1363" s="1570"/>
      <c r="J1363" s="589"/>
      <c r="K1363" s="170"/>
      <c r="L1363" s="1576"/>
    </row>
    <row r="1364" spans="1:12" x14ac:dyDescent="0.2">
      <c r="A1364" s="589"/>
      <c r="B1364" s="591"/>
      <c r="C1364" s="1570"/>
      <c r="D1364" s="1570"/>
      <c r="E1364" s="589"/>
      <c r="F1364" s="1570" t="s">
        <v>1565</v>
      </c>
      <c r="G1364" s="1570">
        <v>1165230</v>
      </c>
      <c r="H1364" s="170"/>
      <c r="I1364" s="1570"/>
      <c r="J1364" s="589"/>
      <c r="K1364" s="170"/>
      <c r="L1364" s="1576"/>
    </row>
    <row r="1365" spans="1:12" x14ac:dyDescent="0.2">
      <c r="A1365" s="589"/>
      <c r="B1365" s="591"/>
      <c r="C1365" s="1570"/>
      <c r="D1365" s="1570"/>
      <c r="E1365" s="589"/>
      <c r="F1365" s="1570" t="s">
        <v>1230</v>
      </c>
      <c r="G1365" s="1570">
        <v>677759.4</v>
      </c>
      <c r="H1365" s="170"/>
      <c r="I1365" s="1570"/>
      <c r="J1365" s="589"/>
      <c r="K1365" s="170"/>
      <c r="L1365" s="1576"/>
    </row>
    <row r="1366" spans="1:12" x14ac:dyDescent="0.2">
      <c r="A1366" s="589"/>
      <c r="B1366" s="591"/>
      <c r="C1366" s="1570"/>
      <c r="D1366" s="1570"/>
      <c r="E1366" s="589"/>
      <c r="F1366" s="1570" t="s">
        <v>1565</v>
      </c>
      <c r="G1366" s="1570">
        <v>803784</v>
      </c>
      <c r="H1366" s="170"/>
      <c r="I1366" s="1570"/>
      <c r="J1366" s="589"/>
      <c r="K1366" s="170"/>
      <c r="L1366" s="1576"/>
    </row>
    <row r="1367" spans="1:12" x14ac:dyDescent="0.2">
      <c r="A1367" s="589"/>
      <c r="B1367" s="591"/>
      <c r="C1367" s="1570"/>
      <c r="D1367" s="1570"/>
      <c r="E1367" s="589"/>
      <c r="F1367" s="1570" t="s">
        <v>1230</v>
      </c>
      <c r="G1367" s="1570">
        <v>360258.3</v>
      </c>
      <c r="H1367" s="170"/>
      <c r="I1367" s="1570"/>
      <c r="J1367" s="589"/>
      <c r="K1367" s="170"/>
      <c r="L1367" s="1576"/>
    </row>
    <row r="1368" spans="1:12" x14ac:dyDescent="0.2">
      <c r="A1368" s="589"/>
      <c r="B1368" s="591"/>
      <c r="C1368" s="1570"/>
      <c r="D1368" s="1570"/>
      <c r="E1368" s="589"/>
      <c r="F1368" s="1570" t="s">
        <v>1565</v>
      </c>
      <c r="G1368" s="1570">
        <v>427251</v>
      </c>
      <c r="H1368" s="170"/>
      <c r="I1368" s="1570"/>
      <c r="J1368" s="589"/>
      <c r="K1368" s="170"/>
      <c r="L1368" s="1576"/>
    </row>
    <row r="1369" spans="1:12" x14ac:dyDescent="0.2">
      <c r="A1369" s="589"/>
      <c r="B1369" s="591"/>
      <c r="C1369" s="1570"/>
      <c r="D1369" s="1570"/>
      <c r="E1369" s="589"/>
      <c r="F1369" s="1570" t="s">
        <v>1230</v>
      </c>
      <c r="G1369" s="1570">
        <v>379769.75</v>
      </c>
      <c r="H1369" s="170"/>
      <c r="I1369" s="1570"/>
      <c r="J1369" s="589"/>
      <c r="K1369" s="170"/>
      <c r="L1369" s="1576"/>
    </row>
    <row r="1370" spans="1:12" x14ac:dyDescent="0.2">
      <c r="A1370" s="590"/>
      <c r="B1370" s="592"/>
      <c r="C1370" s="1577"/>
      <c r="D1370" s="1577"/>
      <c r="E1370" s="590"/>
      <c r="F1370" s="1577" t="s">
        <v>1565</v>
      </c>
      <c r="G1370" s="1577">
        <v>324210</v>
      </c>
      <c r="H1370" s="552"/>
      <c r="I1370" s="1577"/>
      <c r="J1370" s="590"/>
      <c r="K1370" s="552"/>
      <c r="L1370" s="1581"/>
    </row>
    <row r="1371" spans="1:12" ht="42" x14ac:dyDescent="0.2">
      <c r="A1371" s="590">
        <v>16</v>
      </c>
      <c r="B1371" s="552" t="s">
        <v>1612</v>
      </c>
      <c r="C1371" s="1577">
        <v>130945.74399999999</v>
      </c>
      <c r="D1371" s="1587">
        <v>130945.74399999999</v>
      </c>
      <c r="E1371" s="590" t="s">
        <v>1613</v>
      </c>
      <c r="F1371" s="552" t="s">
        <v>1614</v>
      </c>
      <c r="G1371" s="1577">
        <v>139398.74</v>
      </c>
      <c r="H1371" s="1" t="s">
        <v>1614</v>
      </c>
      <c r="I1371" s="505">
        <v>66702.740000000005</v>
      </c>
      <c r="J1371" s="590" t="s">
        <v>70</v>
      </c>
      <c r="K1371" s="552">
        <v>3300075297</v>
      </c>
      <c r="L1371" s="1588">
        <v>46181</v>
      </c>
    </row>
    <row r="1372" spans="1:12" ht="42" x14ac:dyDescent="0.2">
      <c r="A1372" s="590">
        <v>17</v>
      </c>
      <c r="B1372" s="552" t="s">
        <v>1615</v>
      </c>
      <c r="C1372" s="1577">
        <v>491397.5</v>
      </c>
      <c r="D1372" s="1587">
        <v>491397.5</v>
      </c>
      <c r="E1372" s="590" t="s">
        <v>1613</v>
      </c>
      <c r="F1372" s="552" t="s">
        <v>1565</v>
      </c>
      <c r="G1372" s="1577">
        <v>491397.5</v>
      </c>
      <c r="H1372" s="1" t="s">
        <v>1565</v>
      </c>
      <c r="I1372" s="505">
        <v>491397.5</v>
      </c>
      <c r="J1372" s="590" t="s">
        <v>70</v>
      </c>
      <c r="K1372" s="552">
        <v>3300075271</v>
      </c>
      <c r="L1372" s="1588">
        <v>46178</v>
      </c>
    </row>
    <row r="1373" spans="1:12" ht="42" x14ac:dyDescent="0.2">
      <c r="A1373" s="590">
        <v>18</v>
      </c>
      <c r="B1373" s="552" t="s">
        <v>1616</v>
      </c>
      <c r="C1373" s="1577">
        <v>497336</v>
      </c>
      <c r="D1373" s="1587">
        <v>497336</v>
      </c>
      <c r="E1373" s="590" t="s">
        <v>1613</v>
      </c>
      <c r="F1373" s="552" t="s">
        <v>1593</v>
      </c>
      <c r="G1373" s="1577">
        <v>497336</v>
      </c>
      <c r="H1373" s="1" t="s">
        <v>1593</v>
      </c>
      <c r="I1373" s="505">
        <v>497336</v>
      </c>
      <c r="J1373" s="590" t="s">
        <v>70</v>
      </c>
      <c r="K1373" s="552">
        <v>3300075235</v>
      </c>
      <c r="L1373" s="1588">
        <v>46177</v>
      </c>
    </row>
    <row r="1374" spans="1:12" ht="63" x14ac:dyDescent="0.2">
      <c r="A1374" s="590">
        <v>19</v>
      </c>
      <c r="B1374" s="552" t="s">
        <v>1617</v>
      </c>
      <c r="C1374" s="1577">
        <v>480451.4</v>
      </c>
      <c r="D1374" s="1587">
        <v>480451.4</v>
      </c>
      <c r="E1374" s="590" t="s">
        <v>1613</v>
      </c>
      <c r="F1374" s="552" t="s">
        <v>1580</v>
      </c>
      <c r="G1374" s="1577">
        <v>480451.4</v>
      </c>
      <c r="H1374" s="1" t="s">
        <v>1580</v>
      </c>
      <c r="I1374" s="505">
        <v>480451.4</v>
      </c>
      <c r="J1374" s="590" t="s">
        <v>70</v>
      </c>
      <c r="K1374" s="552">
        <v>3300075445</v>
      </c>
      <c r="L1374" s="1588">
        <v>46191</v>
      </c>
    </row>
    <row r="1375" spans="1:12" ht="42" x14ac:dyDescent="0.2">
      <c r="A1375" s="590">
        <v>20</v>
      </c>
      <c r="B1375" s="552" t="s">
        <v>1618</v>
      </c>
      <c r="C1375" s="1577">
        <v>494382.8</v>
      </c>
      <c r="D1375" s="1587">
        <v>494382.8</v>
      </c>
      <c r="E1375" s="590" t="s">
        <v>1613</v>
      </c>
      <c r="F1375" s="552" t="s">
        <v>1583</v>
      </c>
      <c r="G1375" s="1577">
        <v>494382.8</v>
      </c>
      <c r="H1375" s="1" t="s">
        <v>1583</v>
      </c>
      <c r="I1375" s="505">
        <v>494382.8</v>
      </c>
      <c r="J1375" s="590" t="s">
        <v>70</v>
      </c>
      <c r="K1375" s="552">
        <v>3300075379</v>
      </c>
      <c r="L1375" s="1588">
        <v>46188</v>
      </c>
    </row>
    <row r="1376" spans="1:12" ht="42" x14ac:dyDescent="0.2">
      <c r="A1376" s="590">
        <v>21</v>
      </c>
      <c r="B1376" s="552" t="s">
        <v>1619</v>
      </c>
      <c r="C1376" s="1577">
        <v>318004</v>
      </c>
      <c r="D1376" s="1587">
        <v>318004</v>
      </c>
      <c r="E1376" s="590" t="s">
        <v>1613</v>
      </c>
      <c r="F1376" s="552" t="s">
        <v>1620</v>
      </c>
      <c r="G1376" s="1577">
        <v>318004</v>
      </c>
      <c r="H1376" s="1" t="s">
        <v>1620</v>
      </c>
      <c r="I1376" s="505">
        <v>318004</v>
      </c>
      <c r="J1376" s="590" t="s">
        <v>70</v>
      </c>
      <c r="K1376" s="552">
        <v>3300075385</v>
      </c>
      <c r="L1376" s="1588">
        <v>46189</v>
      </c>
    </row>
    <row r="1377" spans="1:12" ht="42" x14ac:dyDescent="0.2">
      <c r="A1377" s="590">
        <v>22</v>
      </c>
      <c r="B1377" s="552" t="s">
        <v>1621</v>
      </c>
      <c r="C1377" s="1577">
        <v>165379.20000000001</v>
      </c>
      <c r="D1377" s="1587">
        <v>165379.20000000001</v>
      </c>
      <c r="E1377" s="590" t="s">
        <v>1613</v>
      </c>
      <c r="F1377" s="552" t="s">
        <v>1230</v>
      </c>
      <c r="G1377" s="1577">
        <v>165379.20000000001</v>
      </c>
      <c r="H1377" s="1" t="s">
        <v>1230</v>
      </c>
      <c r="I1377" s="505">
        <v>165379.20000000001</v>
      </c>
      <c r="J1377" s="590" t="s">
        <v>70</v>
      </c>
      <c r="K1377" s="552">
        <v>3300075556</v>
      </c>
      <c r="L1377" s="1588">
        <v>46199</v>
      </c>
    </row>
    <row r="1378" spans="1:12" ht="42" x14ac:dyDescent="0.2">
      <c r="A1378" s="590">
        <v>23</v>
      </c>
      <c r="B1378" s="552" t="s">
        <v>1622</v>
      </c>
      <c r="C1378" s="1577">
        <v>496212.5</v>
      </c>
      <c r="D1378" s="1587">
        <v>496212.5</v>
      </c>
      <c r="E1378" s="590" t="s">
        <v>1613</v>
      </c>
      <c r="F1378" s="552" t="s">
        <v>1593</v>
      </c>
      <c r="G1378" s="1577">
        <v>496212.5</v>
      </c>
      <c r="H1378" s="1" t="s">
        <v>1593</v>
      </c>
      <c r="I1378" s="505">
        <v>496212.5</v>
      </c>
      <c r="J1378" s="590" t="s">
        <v>70</v>
      </c>
      <c r="K1378" s="552">
        <v>3300075502</v>
      </c>
      <c r="L1378" s="1588">
        <v>46196</v>
      </c>
    </row>
    <row r="1379" spans="1:12" ht="42" x14ac:dyDescent="0.2">
      <c r="A1379" s="590">
        <v>24</v>
      </c>
      <c r="B1379" s="552" t="s">
        <v>1623</v>
      </c>
      <c r="C1379" s="1577">
        <v>97744.5</v>
      </c>
      <c r="D1379" s="1587">
        <v>97744.5</v>
      </c>
      <c r="E1379" s="590" t="s">
        <v>1613</v>
      </c>
      <c r="F1379" s="552" t="s">
        <v>1624</v>
      </c>
      <c r="G1379" s="1577">
        <v>97744.5</v>
      </c>
      <c r="H1379" s="1" t="s">
        <v>1624</v>
      </c>
      <c r="I1379" s="505">
        <v>97744.5</v>
      </c>
      <c r="J1379" s="590" t="s">
        <v>70</v>
      </c>
      <c r="K1379" s="552">
        <v>3300075559</v>
      </c>
      <c r="L1379" s="1588">
        <v>46199</v>
      </c>
    </row>
    <row r="1380" spans="1:12" ht="42" x14ac:dyDescent="0.2">
      <c r="A1380" s="590">
        <v>25</v>
      </c>
      <c r="B1380" s="552" t="s">
        <v>1625</v>
      </c>
      <c r="C1380" s="1577">
        <v>340431.2</v>
      </c>
      <c r="D1380" s="1587">
        <v>340431.2</v>
      </c>
      <c r="E1380" s="590" t="s">
        <v>1613</v>
      </c>
      <c r="F1380" s="552" t="s">
        <v>1626</v>
      </c>
      <c r="G1380" s="1577">
        <v>340431.2</v>
      </c>
      <c r="H1380" s="1" t="s">
        <v>1626</v>
      </c>
      <c r="I1380" s="505">
        <v>340431.2</v>
      </c>
      <c r="J1380" s="590" t="s">
        <v>70</v>
      </c>
      <c r="K1380" s="552">
        <v>3300075558</v>
      </c>
      <c r="L1380" s="1588">
        <v>46199</v>
      </c>
    </row>
    <row r="1381" spans="1:12" ht="42" x14ac:dyDescent="0.2">
      <c r="A1381" s="590">
        <v>26</v>
      </c>
      <c r="B1381" s="552" t="s">
        <v>1627</v>
      </c>
      <c r="C1381" s="1577">
        <v>496212.5</v>
      </c>
      <c r="D1381" s="1587">
        <v>496212.5</v>
      </c>
      <c r="E1381" s="590" t="s">
        <v>1613</v>
      </c>
      <c r="F1381" s="552" t="s">
        <v>1593</v>
      </c>
      <c r="G1381" s="1577">
        <v>496212.5</v>
      </c>
      <c r="H1381" s="1" t="s">
        <v>1593</v>
      </c>
      <c r="I1381" s="505">
        <v>496212.5</v>
      </c>
      <c r="J1381" s="590" t="s">
        <v>70</v>
      </c>
      <c r="K1381" s="552">
        <v>3300075553</v>
      </c>
      <c r="L1381" s="1588">
        <v>46199</v>
      </c>
    </row>
    <row r="1382" spans="1:12" ht="42" x14ac:dyDescent="0.2">
      <c r="A1382" s="590">
        <v>27</v>
      </c>
      <c r="B1382" s="552" t="s">
        <v>1628</v>
      </c>
      <c r="C1382" s="1577">
        <v>164202.20000000001</v>
      </c>
      <c r="D1382" s="1587">
        <v>164202.20000000001</v>
      </c>
      <c r="E1382" s="590" t="s">
        <v>1613</v>
      </c>
      <c r="F1382" s="552" t="s">
        <v>1565</v>
      </c>
      <c r="G1382" s="1577">
        <v>164202.20000000001</v>
      </c>
      <c r="H1382" s="1" t="s">
        <v>1565</v>
      </c>
      <c r="I1382" s="505">
        <v>164202.20000000001</v>
      </c>
      <c r="J1382" s="590" t="s">
        <v>70</v>
      </c>
      <c r="K1382" s="552">
        <v>3300075557</v>
      </c>
      <c r="L1382" s="1588">
        <v>46199</v>
      </c>
    </row>
    <row r="1383" spans="1:12" ht="42" x14ac:dyDescent="0.2">
      <c r="A1383" s="590">
        <v>28</v>
      </c>
      <c r="B1383" s="552" t="s">
        <v>1616</v>
      </c>
      <c r="C1383" s="1577">
        <v>497336</v>
      </c>
      <c r="D1383" s="1587">
        <v>497336</v>
      </c>
      <c r="E1383" s="590" t="s">
        <v>1613</v>
      </c>
      <c r="F1383" s="552" t="s">
        <v>1626</v>
      </c>
      <c r="G1383" s="1577">
        <v>497336</v>
      </c>
      <c r="H1383" s="1" t="s">
        <v>1626</v>
      </c>
      <c r="I1383" s="505">
        <v>497336</v>
      </c>
      <c r="J1383" s="590" t="s">
        <v>70</v>
      </c>
      <c r="K1383" s="552">
        <v>3300075600</v>
      </c>
      <c r="L1383" s="1588">
        <v>46203</v>
      </c>
    </row>
    <row r="1384" spans="1:12" x14ac:dyDescent="0.35">
      <c r="A1384" s="1589"/>
      <c r="B1384" s="1590"/>
      <c r="C1384" s="1591"/>
      <c r="D1384" s="1592"/>
      <c r="E1384" s="1592"/>
      <c r="F1384" s="1592"/>
      <c r="G1384" s="1592"/>
      <c r="H1384" s="1592"/>
      <c r="I1384" s="1592"/>
      <c r="J1384" s="1592"/>
      <c r="K1384" s="1592"/>
      <c r="L1384" s="1593" t="s">
        <v>141</v>
      </c>
    </row>
    <row r="1385" spans="1:12" x14ac:dyDescent="0.2">
      <c r="A1385" s="1594" t="s">
        <v>1629</v>
      </c>
      <c r="B1385" s="1594"/>
      <c r="C1385" s="1594"/>
      <c r="D1385" s="1594"/>
      <c r="E1385" s="1594"/>
      <c r="F1385" s="1594"/>
      <c r="G1385" s="1594"/>
      <c r="H1385" s="1594"/>
      <c r="I1385" s="1594"/>
      <c r="J1385" s="1594"/>
      <c r="K1385" s="1594"/>
      <c r="L1385" s="1595"/>
    </row>
    <row r="1386" spans="1:12" x14ac:dyDescent="0.2">
      <c r="A1386" s="1594" t="s">
        <v>1630</v>
      </c>
      <c r="B1386" s="1594"/>
      <c r="C1386" s="1594"/>
      <c r="D1386" s="1594"/>
      <c r="E1386" s="1594"/>
      <c r="F1386" s="1594"/>
      <c r="G1386" s="1594"/>
      <c r="H1386" s="1594"/>
      <c r="I1386" s="1594"/>
      <c r="J1386" s="1594"/>
      <c r="K1386" s="1594"/>
      <c r="L1386" s="1595"/>
    </row>
    <row r="1387" spans="1:12" x14ac:dyDescent="0.2">
      <c r="A1387" s="1594" t="s">
        <v>1631</v>
      </c>
      <c r="B1387" s="1594"/>
      <c r="C1387" s="1594"/>
      <c r="D1387" s="1594"/>
      <c r="E1387" s="1594"/>
      <c r="F1387" s="1594"/>
      <c r="G1387" s="1594"/>
      <c r="H1387" s="1594"/>
      <c r="I1387" s="1594"/>
      <c r="J1387" s="1594"/>
      <c r="K1387" s="1594"/>
      <c r="L1387" s="1595"/>
    </row>
    <row r="1388" spans="1:12" x14ac:dyDescent="0.2">
      <c r="A1388" s="1596" t="s">
        <v>32</v>
      </c>
      <c r="B1388" s="1594"/>
      <c r="C1388" s="1594"/>
      <c r="D1388" s="1594"/>
      <c r="E1388" s="1594"/>
      <c r="F1388" s="1594"/>
      <c r="G1388" s="1594"/>
      <c r="H1388" s="1594"/>
      <c r="I1388" s="1594"/>
      <c r="J1388" s="1594"/>
      <c r="K1388" s="1594"/>
      <c r="L1388" s="1595"/>
    </row>
    <row r="1389" spans="1:12" x14ac:dyDescent="0.2">
      <c r="A1389" s="1597"/>
      <c r="B1389" s="1598"/>
      <c r="C1389" s="1599"/>
      <c r="D1389" s="1597"/>
      <c r="E1389" s="1597"/>
      <c r="F1389" s="1597"/>
      <c r="G1389" s="1597"/>
      <c r="H1389" s="1597"/>
      <c r="I1389" s="1597"/>
      <c r="J1389" s="1597"/>
      <c r="K1389" s="1597"/>
      <c r="L1389" s="1595"/>
    </row>
    <row r="1390" spans="1:12" x14ac:dyDescent="0.2">
      <c r="A1390" s="1600" t="s">
        <v>1</v>
      </c>
      <c r="B1390" s="1600" t="s">
        <v>18</v>
      </c>
      <c r="C1390" s="1601" t="s">
        <v>254</v>
      </c>
      <c r="D1390" s="1602" t="s">
        <v>19</v>
      </c>
      <c r="E1390" s="1602" t="s">
        <v>20</v>
      </c>
      <c r="F1390" s="1603" t="s">
        <v>6</v>
      </c>
      <c r="G1390" s="1603"/>
      <c r="H1390" s="1602" t="s">
        <v>7</v>
      </c>
      <c r="I1390" s="1602"/>
      <c r="J1390" s="1600" t="s">
        <v>8</v>
      </c>
      <c r="K1390" s="1604" t="s">
        <v>9</v>
      </c>
      <c r="L1390" s="1605"/>
    </row>
    <row r="1391" spans="1:12" x14ac:dyDescent="0.2">
      <c r="A1391" s="1606"/>
      <c r="B1391" s="1606"/>
      <c r="C1391" s="1607"/>
      <c r="D1391" s="1602"/>
      <c r="E1391" s="1602"/>
      <c r="F1391" s="1600" t="s">
        <v>10</v>
      </c>
      <c r="G1391" s="1602" t="s">
        <v>11</v>
      </c>
      <c r="H1391" s="1602" t="s">
        <v>12</v>
      </c>
      <c r="I1391" s="1602" t="s">
        <v>1632</v>
      </c>
      <c r="J1391" s="1606"/>
      <c r="K1391" s="1608"/>
      <c r="L1391" s="1609"/>
    </row>
    <row r="1392" spans="1:12" x14ac:dyDescent="0.2">
      <c r="A1392" s="1606"/>
      <c r="B1392" s="1606"/>
      <c r="C1392" s="1607"/>
      <c r="D1392" s="1602"/>
      <c r="E1392" s="1602"/>
      <c r="F1392" s="1606"/>
      <c r="G1392" s="1602"/>
      <c r="H1392" s="1602"/>
      <c r="I1392" s="1602"/>
      <c r="J1392" s="1606"/>
      <c r="K1392" s="1608"/>
      <c r="L1392" s="1609"/>
    </row>
    <row r="1393" spans="1:12" x14ac:dyDescent="0.2">
      <c r="A1393" s="1606"/>
      <c r="B1393" s="1606"/>
      <c r="C1393" s="1607"/>
      <c r="D1393" s="1600"/>
      <c r="E1393" s="1600"/>
      <c r="F1393" s="1606"/>
      <c r="G1393" s="1600"/>
      <c r="H1393" s="1600"/>
      <c r="I1393" s="1600"/>
      <c r="J1393" s="1606"/>
      <c r="K1393" s="1608"/>
      <c r="L1393" s="1609"/>
    </row>
    <row r="1394" spans="1:12" ht="42" x14ac:dyDescent="0.2">
      <c r="A1394" s="1610">
        <v>1</v>
      </c>
      <c r="B1394" s="1611" t="s">
        <v>1633</v>
      </c>
      <c r="C1394" s="1612">
        <v>15966.54</v>
      </c>
      <c r="D1394" s="1613">
        <v>15966.54</v>
      </c>
      <c r="E1394" s="1614" t="s">
        <v>22</v>
      </c>
      <c r="F1394" s="1615" t="s">
        <v>1634</v>
      </c>
      <c r="G1394" s="1616">
        <v>15966.54</v>
      </c>
      <c r="H1394" s="1615" t="s">
        <v>1634</v>
      </c>
      <c r="I1394" s="1616">
        <v>15966.54</v>
      </c>
      <c r="J1394" s="1610" t="s">
        <v>70</v>
      </c>
      <c r="K1394" s="1617" t="s">
        <v>1635</v>
      </c>
      <c r="L1394" s="1617" t="s">
        <v>1636</v>
      </c>
    </row>
    <row r="1395" spans="1:12" x14ac:dyDescent="0.2">
      <c r="A1395" s="1618"/>
      <c r="B1395" s="1619"/>
      <c r="C1395" s="1620"/>
      <c r="D1395" s="1621"/>
      <c r="E1395" s="1622"/>
      <c r="F1395" s="1623" t="s">
        <v>1637</v>
      </c>
      <c r="G1395" s="1624">
        <v>16374.21</v>
      </c>
      <c r="H1395" s="1623"/>
      <c r="I1395" s="1624"/>
      <c r="J1395" s="1618"/>
      <c r="K1395" s="1625"/>
      <c r="L1395" s="1625"/>
    </row>
    <row r="1396" spans="1:12" x14ac:dyDescent="0.2">
      <c r="A1396" s="1618"/>
      <c r="B1396" s="1619"/>
      <c r="C1396" s="1620"/>
      <c r="D1396" s="1621"/>
      <c r="E1396" s="1622"/>
      <c r="F1396" s="1623" t="s">
        <v>1638</v>
      </c>
      <c r="G1396" s="1624">
        <v>16655.62</v>
      </c>
      <c r="H1396" s="1623"/>
      <c r="I1396" s="1624"/>
      <c r="J1396" s="1618"/>
      <c r="K1396" s="1625"/>
      <c r="L1396" s="1625"/>
    </row>
    <row r="1397" spans="1:12" x14ac:dyDescent="0.2">
      <c r="A1397" s="1618"/>
      <c r="B1397" s="1619"/>
      <c r="C1397" s="1620"/>
      <c r="D1397" s="1621"/>
      <c r="E1397" s="1622"/>
      <c r="F1397" s="1626"/>
      <c r="G1397" s="1627"/>
      <c r="H1397" s="1628"/>
      <c r="I1397" s="1624"/>
      <c r="J1397" s="1618"/>
      <c r="K1397" s="1625"/>
      <c r="L1397" s="1625"/>
    </row>
    <row r="1398" spans="1:12" ht="42" x14ac:dyDescent="0.2">
      <c r="A1398" s="1610">
        <v>2</v>
      </c>
      <c r="B1398" s="1611" t="s">
        <v>1639</v>
      </c>
      <c r="C1398" s="1612">
        <v>4590.3</v>
      </c>
      <c r="D1398" s="1613">
        <v>4590.3</v>
      </c>
      <c r="E1398" s="1614" t="s">
        <v>22</v>
      </c>
      <c r="F1398" s="1629" t="s">
        <v>258</v>
      </c>
      <c r="G1398" s="1630">
        <v>4590.3</v>
      </c>
      <c r="H1398" s="1631" t="s">
        <v>258</v>
      </c>
      <c r="I1398" s="1616">
        <v>4590.3</v>
      </c>
      <c r="J1398" s="1610" t="s">
        <v>70</v>
      </c>
      <c r="K1398" s="1617" t="s">
        <v>1640</v>
      </c>
      <c r="L1398" s="1617" t="s">
        <v>1641</v>
      </c>
    </row>
    <row r="1399" spans="1:12" x14ac:dyDescent="0.2">
      <c r="A1399" s="1618"/>
      <c r="B1399" s="1619" t="s">
        <v>1642</v>
      </c>
      <c r="C1399" s="1620"/>
      <c r="D1399" s="1621"/>
      <c r="E1399" s="1632"/>
      <c r="F1399" s="1633" t="s">
        <v>1637</v>
      </c>
      <c r="G1399" s="1634">
        <v>4772.2</v>
      </c>
      <c r="H1399" s="1628"/>
      <c r="I1399" s="1624"/>
      <c r="J1399" s="1618"/>
      <c r="K1399" s="1625"/>
      <c r="L1399" s="1625"/>
    </row>
    <row r="1400" spans="1:12" x14ac:dyDescent="0.2">
      <c r="A1400" s="1618"/>
      <c r="B1400" s="1619"/>
      <c r="C1400" s="1620"/>
      <c r="D1400" s="1621"/>
      <c r="E1400" s="1632"/>
      <c r="F1400" s="1633" t="s">
        <v>1643</v>
      </c>
      <c r="G1400" s="1634">
        <v>4964.8</v>
      </c>
      <c r="H1400" s="1628"/>
      <c r="I1400" s="1624"/>
      <c r="J1400" s="1618"/>
      <c r="K1400" s="1625"/>
      <c r="L1400" s="1625"/>
    </row>
    <row r="1401" spans="1:12" x14ac:dyDescent="0.2">
      <c r="A1401" s="1635"/>
      <c r="B1401" s="1636"/>
      <c r="C1401" s="1637"/>
      <c r="D1401" s="1638"/>
      <c r="E1401" s="1639"/>
      <c r="F1401" s="1640"/>
      <c r="G1401" s="1641"/>
      <c r="H1401" s="1642"/>
      <c r="I1401" s="1643"/>
      <c r="J1401" s="1635"/>
      <c r="K1401" s="1644"/>
      <c r="L1401" s="1644"/>
    </row>
    <row r="1402" spans="1:12" x14ac:dyDescent="0.2">
      <c r="A1402" s="1610">
        <v>3</v>
      </c>
      <c r="B1402" s="1611" t="s">
        <v>1644</v>
      </c>
      <c r="C1402" s="1612">
        <v>20544</v>
      </c>
      <c r="D1402" s="1613">
        <v>20544</v>
      </c>
      <c r="E1402" s="1614" t="s">
        <v>22</v>
      </c>
      <c r="F1402" s="1629" t="s">
        <v>1645</v>
      </c>
      <c r="G1402" s="1630">
        <v>20544</v>
      </c>
      <c r="H1402" s="1631" t="s">
        <v>1645</v>
      </c>
      <c r="I1402" s="1616">
        <v>20544</v>
      </c>
      <c r="J1402" s="1610" t="s">
        <v>70</v>
      </c>
      <c r="K1402" s="1617" t="s">
        <v>1646</v>
      </c>
      <c r="L1402" s="1617" t="s">
        <v>1647</v>
      </c>
    </row>
    <row r="1403" spans="1:12" x14ac:dyDescent="0.2">
      <c r="A1403" s="1618"/>
      <c r="B1403" s="1619" t="s">
        <v>1648</v>
      </c>
      <c r="C1403" s="1620"/>
      <c r="D1403" s="1621"/>
      <c r="E1403" s="1632"/>
      <c r="F1403" s="1633" t="s">
        <v>1649</v>
      </c>
      <c r="G1403" s="1634">
        <v>23540</v>
      </c>
      <c r="H1403" s="1628"/>
      <c r="I1403" s="1624"/>
      <c r="J1403" s="1618"/>
      <c r="K1403" s="1625"/>
      <c r="L1403" s="1625"/>
    </row>
    <row r="1404" spans="1:12" x14ac:dyDescent="0.2">
      <c r="A1404" s="1618"/>
      <c r="B1404" s="1619"/>
      <c r="C1404" s="1620"/>
      <c r="D1404" s="1621"/>
      <c r="E1404" s="1632"/>
      <c r="F1404" s="1633" t="s">
        <v>1650</v>
      </c>
      <c r="G1404" s="1634"/>
      <c r="H1404" s="1628"/>
      <c r="I1404" s="1624"/>
      <c r="J1404" s="1618"/>
      <c r="K1404" s="1625"/>
      <c r="L1404" s="1625"/>
    </row>
    <row r="1405" spans="1:12" x14ac:dyDescent="0.2">
      <c r="A1405" s="1618"/>
      <c r="B1405" s="1619"/>
      <c r="C1405" s="1620"/>
      <c r="D1405" s="1621"/>
      <c r="E1405" s="1632"/>
      <c r="F1405" s="1633" t="s">
        <v>1651</v>
      </c>
      <c r="G1405" s="1634">
        <v>23968</v>
      </c>
      <c r="H1405" s="1628"/>
      <c r="I1405" s="1624"/>
      <c r="J1405" s="1618"/>
      <c r="K1405" s="1625"/>
      <c r="L1405" s="1625"/>
    </row>
    <row r="1406" spans="1:12" x14ac:dyDescent="0.2">
      <c r="A1406" s="1635"/>
      <c r="B1406" s="1636"/>
      <c r="C1406" s="1637"/>
      <c r="D1406" s="1638"/>
      <c r="E1406" s="1639"/>
      <c r="F1406" s="1645"/>
      <c r="G1406" s="1641"/>
      <c r="H1406" s="1642"/>
      <c r="I1406" s="1643"/>
      <c r="J1406" s="1635"/>
      <c r="K1406" s="1644"/>
      <c r="L1406" s="1644"/>
    </row>
    <row r="1407" spans="1:12" ht="42" x14ac:dyDescent="0.2">
      <c r="A1407" s="1610">
        <v>4</v>
      </c>
      <c r="B1407" s="1611" t="s">
        <v>1652</v>
      </c>
      <c r="C1407" s="1612">
        <v>5146.7</v>
      </c>
      <c r="D1407" s="1613">
        <v>5146.7</v>
      </c>
      <c r="E1407" s="1614" t="s">
        <v>22</v>
      </c>
      <c r="F1407" s="1629" t="s">
        <v>1634</v>
      </c>
      <c r="G1407" s="1630">
        <v>5146.7</v>
      </c>
      <c r="H1407" s="1631" t="s">
        <v>1634</v>
      </c>
      <c r="I1407" s="1616">
        <v>5146.7</v>
      </c>
      <c r="J1407" s="1610" t="s">
        <v>70</v>
      </c>
      <c r="K1407" s="1617" t="s">
        <v>1653</v>
      </c>
      <c r="L1407" s="1617" t="s">
        <v>1654</v>
      </c>
    </row>
    <row r="1408" spans="1:12" x14ac:dyDescent="0.2">
      <c r="A1408" s="1635"/>
      <c r="B1408" s="1636"/>
      <c r="C1408" s="1637"/>
      <c r="D1408" s="1638"/>
      <c r="E1408" s="1639"/>
      <c r="F1408" s="1645"/>
      <c r="G1408" s="1641"/>
      <c r="H1408" s="1642"/>
      <c r="I1408" s="1643"/>
      <c r="J1408" s="1635"/>
      <c r="K1408" s="1644"/>
      <c r="L1408" s="1644"/>
    </row>
    <row r="1409" spans="1:12" ht="21.75" thickBot="1" x14ac:dyDescent="0.4">
      <c r="A1409" s="1646"/>
      <c r="B1409" s="1647" t="s">
        <v>1655</v>
      </c>
      <c r="C1409" s="1648">
        <f>SUM(C1407:C1408)</f>
        <v>5146.7</v>
      </c>
      <c r="D1409" s="1649"/>
      <c r="E1409" s="1650"/>
      <c r="F1409" s="1646"/>
      <c r="G1409" s="1650"/>
      <c r="H1409" s="1646" t="s">
        <v>1655</v>
      </c>
      <c r="I1409" s="1648">
        <f>SUM(I1407:I1408)</f>
        <v>5146.7</v>
      </c>
      <c r="J1409" s="1650"/>
      <c r="K1409" s="1650"/>
      <c r="L1409" s="1651"/>
    </row>
    <row r="1410" spans="1:12" ht="21.75" thickTop="1" x14ac:dyDescent="0.35">
      <c r="A1410" s="1646"/>
      <c r="B1410" s="1652" t="s">
        <v>1656</v>
      </c>
      <c r="C1410" s="1649"/>
      <c r="D1410" s="1650"/>
      <c r="E1410" s="1650"/>
      <c r="F1410" s="1650"/>
      <c r="G1410" s="1650"/>
      <c r="H1410" s="1650"/>
      <c r="I1410" s="1650"/>
      <c r="J1410" s="1650"/>
      <c r="K1410" s="1650"/>
      <c r="L1410" s="1651"/>
    </row>
  </sheetData>
  <mergeCells count="1514">
    <mergeCell ref="B1310:B1312"/>
    <mergeCell ref="E1310:E1312"/>
    <mergeCell ref="B1313:B1321"/>
    <mergeCell ref="B1322:B1325"/>
    <mergeCell ref="B1332:B1333"/>
    <mergeCell ref="A1385:K1385"/>
    <mergeCell ref="A1386:K1386"/>
    <mergeCell ref="A1387:K1387"/>
    <mergeCell ref="A1388:K1388"/>
    <mergeCell ref="A1390:A1393"/>
    <mergeCell ref="B1390:B1393"/>
    <mergeCell ref="C1390:C1393"/>
    <mergeCell ref="D1390:D1393"/>
    <mergeCell ref="E1390:E1393"/>
    <mergeCell ref="F1390:G1390"/>
    <mergeCell ref="H1390:I1390"/>
    <mergeCell ref="J1390:J1393"/>
    <mergeCell ref="K1390:L1393"/>
    <mergeCell ref="F1391:F1393"/>
    <mergeCell ref="G1391:G1393"/>
    <mergeCell ref="H1391:H1393"/>
    <mergeCell ref="I1391:I1393"/>
    <mergeCell ref="A1257:L1257"/>
    <mergeCell ref="A1258:L1258"/>
    <mergeCell ref="A1259:A1260"/>
    <mergeCell ref="B1259:B1260"/>
    <mergeCell ref="C1259:C1260"/>
    <mergeCell ref="D1259:D1260"/>
    <mergeCell ref="E1259:E1260"/>
    <mergeCell ref="F1259:G1259"/>
    <mergeCell ref="H1259:I1259"/>
    <mergeCell ref="J1259:J1260"/>
    <mergeCell ref="K1259:L1259"/>
    <mergeCell ref="B1274:B1276"/>
    <mergeCell ref="E1274:E1283"/>
    <mergeCell ref="J1274:J1283"/>
    <mergeCell ref="B1284:B1301"/>
    <mergeCell ref="B1302:B1305"/>
    <mergeCell ref="E1302:E1305"/>
    <mergeCell ref="A984:B984"/>
    <mergeCell ref="A971:B971"/>
    <mergeCell ref="A972:B972"/>
    <mergeCell ref="A975:J975"/>
    <mergeCell ref="A976:J976"/>
    <mergeCell ref="A977:J977"/>
    <mergeCell ref="A978:I978"/>
    <mergeCell ref="A979:A981"/>
    <mergeCell ref="B979:B981"/>
    <mergeCell ref="D979:D981"/>
    <mergeCell ref="E979:E981"/>
    <mergeCell ref="F979:G980"/>
    <mergeCell ref="H979:I980"/>
    <mergeCell ref="A942:B942"/>
    <mergeCell ref="A944:K944"/>
    <mergeCell ref="A945:K945"/>
    <mergeCell ref="A946:K946"/>
    <mergeCell ref="A947:A949"/>
    <mergeCell ref="B947:B949"/>
    <mergeCell ref="D947:D949"/>
    <mergeCell ref="E947:E949"/>
    <mergeCell ref="F947:G948"/>
    <mergeCell ref="H947:I948"/>
    <mergeCell ref="A919:K919"/>
    <mergeCell ref="A920:K920"/>
    <mergeCell ref="A921:K921"/>
    <mergeCell ref="A923:A925"/>
    <mergeCell ref="B923:B925"/>
    <mergeCell ref="D923:D925"/>
    <mergeCell ref="E923:E925"/>
    <mergeCell ref="F923:G924"/>
    <mergeCell ref="H923:I924"/>
    <mergeCell ref="A912:K912"/>
    <mergeCell ref="A913:K913"/>
    <mergeCell ref="A915:A916"/>
    <mergeCell ref="B915:B916"/>
    <mergeCell ref="C915:C916"/>
    <mergeCell ref="D915:D916"/>
    <mergeCell ref="E915:E916"/>
    <mergeCell ref="F915:G915"/>
    <mergeCell ref="H915:I915"/>
    <mergeCell ref="J915:J916"/>
    <mergeCell ref="K915:K916"/>
    <mergeCell ref="A796:K796"/>
    <mergeCell ref="A798:K798"/>
    <mergeCell ref="A800:K800"/>
    <mergeCell ref="A871:K871"/>
    <mergeCell ref="A898:K898"/>
    <mergeCell ref="A899:K899"/>
    <mergeCell ref="A900:K900"/>
    <mergeCell ref="A901:K901"/>
    <mergeCell ref="A903:A904"/>
    <mergeCell ref="B903:B904"/>
    <mergeCell ref="C903:C904"/>
    <mergeCell ref="D903:D904"/>
    <mergeCell ref="E903:E904"/>
    <mergeCell ref="F903:G903"/>
    <mergeCell ref="H903:I903"/>
    <mergeCell ref="J903:J904"/>
    <mergeCell ref="K903:K904"/>
    <mergeCell ref="A791:K791"/>
    <mergeCell ref="A792:K792"/>
    <mergeCell ref="A794:A795"/>
    <mergeCell ref="B794:B795"/>
    <mergeCell ref="C794:C795"/>
    <mergeCell ref="D794:D795"/>
    <mergeCell ref="E794:E795"/>
    <mergeCell ref="F794:G794"/>
    <mergeCell ref="H794:I794"/>
    <mergeCell ref="J794:J795"/>
    <mergeCell ref="K794:K795"/>
    <mergeCell ref="A765:K765"/>
    <mergeCell ref="A766:K766"/>
    <mergeCell ref="A767:K767"/>
    <mergeCell ref="A769:K769"/>
    <mergeCell ref="F771:G771"/>
    <mergeCell ref="H771:I771"/>
    <mergeCell ref="K771:L771"/>
    <mergeCell ref="K773:L773"/>
    <mergeCell ref="A790:K790"/>
    <mergeCell ref="A746:K746"/>
    <mergeCell ref="A747:K747"/>
    <mergeCell ref="A748:K748"/>
    <mergeCell ref="A749:K749"/>
    <mergeCell ref="F750:G750"/>
    <mergeCell ref="H750:I750"/>
    <mergeCell ref="K750:L750"/>
    <mergeCell ref="K752:L752"/>
    <mergeCell ref="A750:A752"/>
    <mergeCell ref="B750:B752"/>
    <mergeCell ref="H751:H752"/>
    <mergeCell ref="A731:K731"/>
    <mergeCell ref="A737:K737"/>
    <mergeCell ref="A738:K738"/>
    <mergeCell ref="A739:K739"/>
    <mergeCell ref="A740:K740"/>
    <mergeCell ref="A741:A742"/>
    <mergeCell ref="B741:B742"/>
    <mergeCell ref="C741:C742"/>
    <mergeCell ref="D741:D742"/>
    <mergeCell ref="E741:E742"/>
    <mergeCell ref="F741:G741"/>
    <mergeCell ref="H741:I741"/>
    <mergeCell ref="J741:J742"/>
    <mergeCell ref="K741:K742"/>
    <mergeCell ref="A724:K724"/>
    <mergeCell ref="A725:K725"/>
    <mergeCell ref="A726:K726"/>
    <mergeCell ref="A728:K728"/>
    <mergeCell ref="A729:A730"/>
    <mergeCell ref="B729:B730"/>
    <mergeCell ref="C729:C730"/>
    <mergeCell ref="D729:D730"/>
    <mergeCell ref="E729:E730"/>
    <mergeCell ref="F729:G729"/>
    <mergeCell ref="H729:I729"/>
    <mergeCell ref="J729:J730"/>
    <mergeCell ref="K729:K730"/>
    <mergeCell ref="A709:K709"/>
    <mergeCell ref="A710:K710"/>
    <mergeCell ref="A711:K711"/>
    <mergeCell ref="A713:K713"/>
    <mergeCell ref="A714:A715"/>
    <mergeCell ref="B714:B715"/>
    <mergeCell ref="C714:C715"/>
    <mergeCell ref="D714:D715"/>
    <mergeCell ref="E714:E715"/>
    <mergeCell ref="F714:G714"/>
    <mergeCell ref="H714:I714"/>
    <mergeCell ref="J714:J715"/>
    <mergeCell ref="K714:K715"/>
    <mergeCell ref="K694:K695"/>
    <mergeCell ref="A698:K698"/>
    <mergeCell ref="A699:K699"/>
    <mergeCell ref="A700:K700"/>
    <mergeCell ref="A702:A703"/>
    <mergeCell ref="B702:B703"/>
    <mergeCell ref="C702:C703"/>
    <mergeCell ref="D702:D703"/>
    <mergeCell ref="E702:E703"/>
    <mergeCell ref="F702:G702"/>
    <mergeCell ref="H702:I702"/>
    <mergeCell ref="J702:J703"/>
    <mergeCell ref="K702:K703"/>
    <mergeCell ref="A694:A696"/>
    <mergeCell ref="B694:B696"/>
    <mergeCell ref="C694:C696"/>
    <mergeCell ref="D694:D696"/>
    <mergeCell ref="E694:E696"/>
    <mergeCell ref="G694:G696"/>
    <mergeCell ref="H694:H696"/>
    <mergeCell ref="I694:I696"/>
    <mergeCell ref="J694:J696"/>
    <mergeCell ref="A683:K683"/>
    <mergeCell ref="A685:K685"/>
    <mergeCell ref="A686:K686"/>
    <mergeCell ref="A687:K687"/>
    <mergeCell ref="A689:A690"/>
    <mergeCell ref="B689:B690"/>
    <mergeCell ref="C689:C690"/>
    <mergeCell ref="D689:D690"/>
    <mergeCell ref="E689:E690"/>
    <mergeCell ref="F689:G689"/>
    <mergeCell ref="H689:I689"/>
    <mergeCell ref="J689:J690"/>
    <mergeCell ref="K689:K690"/>
    <mergeCell ref="A677:K677"/>
    <mergeCell ref="A678:K678"/>
    <mergeCell ref="A679:K679"/>
    <mergeCell ref="A681:A682"/>
    <mergeCell ref="B681:B682"/>
    <mergeCell ref="C681:C682"/>
    <mergeCell ref="D681:D682"/>
    <mergeCell ref="E681:E682"/>
    <mergeCell ref="F681:G681"/>
    <mergeCell ref="H681:I681"/>
    <mergeCell ref="J681:J682"/>
    <mergeCell ref="K681:K682"/>
    <mergeCell ref="A655:K655"/>
    <mergeCell ref="A656:K656"/>
    <mergeCell ref="A657:K657"/>
    <mergeCell ref="A659:A660"/>
    <mergeCell ref="B659:B660"/>
    <mergeCell ref="C659:C660"/>
    <mergeCell ref="D659:D660"/>
    <mergeCell ref="E659:E660"/>
    <mergeCell ref="F659:G659"/>
    <mergeCell ref="H659:I659"/>
    <mergeCell ref="J659:J660"/>
    <mergeCell ref="K659:K660"/>
    <mergeCell ref="A644:L644"/>
    <mergeCell ref="A645:L645"/>
    <mergeCell ref="A646:L646"/>
    <mergeCell ref="A647:L647"/>
    <mergeCell ref="A648:A649"/>
    <mergeCell ref="B648:B649"/>
    <mergeCell ref="C648:C649"/>
    <mergeCell ref="D648:D649"/>
    <mergeCell ref="E648:E649"/>
    <mergeCell ref="F648:G648"/>
    <mergeCell ref="H648:I648"/>
    <mergeCell ref="J648:J649"/>
    <mergeCell ref="K648:L649"/>
    <mergeCell ref="A637:A642"/>
    <mergeCell ref="B637:B642"/>
    <mergeCell ref="C637:C642"/>
    <mergeCell ref="D637:D642"/>
    <mergeCell ref="E637:E642"/>
    <mergeCell ref="H637:H642"/>
    <mergeCell ref="I637:I642"/>
    <mergeCell ref="J637:J642"/>
    <mergeCell ref="K637:K642"/>
    <mergeCell ref="A634:A636"/>
    <mergeCell ref="B634:B636"/>
    <mergeCell ref="C634:C636"/>
    <mergeCell ref="D634:D636"/>
    <mergeCell ref="E634:E636"/>
    <mergeCell ref="H634:H636"/>
    <mergeCell ref="I634:I636"/>
    <mergeCell ref="J634:J636"/>
    <mergeCell ref="K634:K636"/>
    <mergeCell ref="A632:A633"/>
    <mergeCell ref="B632:B633"/>
    <mergeCell ref="C632:C633"/>
    <mergeCell ref="D632:D633"/>
    <mergeCell ref="E632:E633"/>
    <mergeCell ref="H632:H633"/>
    <mergeCell ref="I632:I633"/>
    <mergeCell ref="J632:J633"/>
    <mergeCell ref="K632:K633"/>
    <mergeCell ref="A625:K625"/>
    <mergeCell ref="A626:K626"/>
    <mergeCell ref="A627:K627"/>
    <mergeCell ref="A628:K628"/>
    <mergeCell ref="A630:A631"/>
    <mergeCell ref="B630:B631"/>
    <mergeCell ref="C630:C631"/>
    <mergeCell ref="D630:D631"/>
    <mergeCell ref="E630:E631"/>
    <mergeCell ref="F630:G630"/>
    <mergeCell ref="H630:I630"/>
    <mergeCell ref="J630:J631"/>
    <mergeCell ref="K630:K631"/>
    <mergeCell ref="A615:K615"/>
    <mergeCell ref="A616:K616"/>
    <mergeCell ref="A617:K617"/>
    <mergeCell ref="A618:K618"/>
    <mergeCell ref="A620:A621"/>
    <mergeCell ref="B620:B621"/>
    <mergeCell ref="C620:C621"/>
    <mergeCell ref="D620:D621"/>
    <mergeCell ref="E620:E621"/>
    <mergeCell ref="F620:G620"/>
    <mergeCell ref="H620:I620"/>
    <mergeCell ref="J620:J621"/>
    <mergeCell ref="K620:K621"/>
    <mergeCell ref="A604:K604"/>
    <mergeCell ref="A605:K605"/>
    <mergeCell ref="A606:K606"/>
    <mergeCell ref="A608:A610"/>
    <mergeCell ref="B608:B610"/>
    <mergeCell ref="C608:C610"/>
    <mergeCell ref="D608:D610"/>
    <mergeCell ref="E608:E610"/>
    <mergeCell ref="F608:G608"/>
    <mergeCell ref="H608:I608"/>
    <mergeCell ref="J608:J610"/>
    <mergeCell ref="K608:K610"/>
    <mergeCell ref="F609:F610"/>
    <mergeCell ref="H609:H610"/>
    <mergeCell ref="H598:I598"/>
    <mergeCell ref="J598:J599"/>
    <mergeCell ref="K598:K599"/>
    <mergeCell ref="A386:K386"/>
    <mergeCell ref="A387:K387"/>
    <mergeCell ref="A388:K388"/>
    <mergeCell ref="A389:K389"/>
    <mergeCell ref="A390:A391"/>
    <mergeCell ref="B390:B391"/>
    <mergeCell ref="C390:C391"/>
    <mergeCell ref="D390:D391"/>
    <mergeCell ref="E390:E391"/>
    <mergeCell ref="F390:G390"/>
    <mergeCell ref="H390:I390"/>
    <mergeCell ref="J390:J391"/>
    <mergeCell ref="K390:K391"/>
    <mergeCell ref="A423:K423"/>
    <mergeCell ref="A424:K424"/>
    <mergeCell ref="A425:K425"/>
    <mergeCell ref="A427:A428"/>
    <mergeCell ref="B427:B428"/>
    <mergeCell ref="C427:C428"/>
    <mergeCell ref="D427:D428"/>
    <mergeCell ref="A371:K371"/>
    <mergeCell ref="A372:K372"/>
    <mergeCell ref="A373:K373"/>
    <mergeCell ref="A374:K374"/>
    <mergeCell ref="A375:A376"/>
    <mergeCell ref="B375:B376"/>
    <mergeCell ref="C375:C376"/>
    <mergeCell ref="D375:D376"/>
    <mergeCell ref="E375:E376"/>
    <mergeCell ref="F375:G375"/>
    <mergeCell ref="H375:I375"/>
    <mergeCell ref="J375:J376"/>
    <mergeCell ref="K375:K376"/>
    <mergeCell ref="A358:L358"/>
    <mergeCell ref="A359:L359"/>
    <mergeCell ref="A360:A361"/>
    <mergeCell ref="B360:B361"/>
    <mergeCell ref="C360:C361"/>
    <mergeCell ref="D360:D361"/>
    <mergeCell ref="E360:E361"/>
    <mergeCell ref="F360:G360"/>
    <mergeCell ref="H360:I360"/>
    <mergeCell ref="J360:J361"/>
    <mergeCell ref="K360:L361"/>
    <mergeCell ref="A348:K348"/>
    <mergeCell ref="A349:K349"/>
    <mergeCell ref="A350:K350"/>
    <mergeCell ref="A352:A353"/>
    <mergeCell ref="B352:B353"/>
    <mergeCell ref="C352:C353"/>
    <mergeCell ref="D352:D353"/>
    <mergeCell ref="E352:E353"/>
    <mergeCell ref="F352:G352"/>
    <mergeCell ref="H352:I352"/>
    <mergeCell ref="J352:J353"/>
    <mergeCell ref="K352:K353"/>
    <mergeCell ref="A344:A345"/>
    <mergeCell ref="B344:B345"/>
    <mergeCell ref="C344:C345"/>
    <mergeCell ref="D344:D345"/>
    <mergeCell ref="E344:E345"/>
    <mergeCell ref="H344:H345"/>
    <mergeCell ref="I344:I345"/>
    <mergeCell ref="J344:J345"/>
    <mergeCell ref="K344:K345"/>
    <mergeCell ref="A342:A343"/>
    <mergeCell ref="B342:B343"/>
    <mergeCell ref="C342:C343"/>
    <mergeCell ref="D342:D343"/>
    <mergeCell ref="E342:E343"/>
    <mergeCell ref="H342:H343"/>
    <mergeCell ref="I342:I343"/>
    <mergeCell ref="J342:J343"/>
    <mergeCell ref="K342:K343"/>
    <mergeCell ref="A339:A341"/>
    <mergeCell ref="B339:B341"/>
    <mergeCell ref="C339:C341"/>
    <mergeCell ref="D339:D341"/>
    <mergeCell ref="E339:E341"/>
    <mergeCell ref="H339:H341"/>
    <mergeCell ref="I339:I341"/>
    <mergeCell ref="J339:J341"/>
    <mergeCell ref="K339:K341"/>
    <mergeCell ref="A330:K330"/>
    <mergeCell ref="A331:K331"/>
    <mergeCell ref="A332:K332"/>
    <mergeCell ref="A333:K333"/>
    <mergeCell ref="A334:K334"/>
    <mergeCell ref="A335:A338"/>
    <mergeCell ref="B335:B338"/>
    <mergeCell ref="C335:C338"/>
    <mergeCell ref="D335:D338"/>
    <mergeCell ref="E335:E338"/>
    <mergeCell ref="F335:G336"/>
    <mergeCell ref="H335:I336"/>
    <mergeCell ref="J335:J338"/>
    <mergeCell ref="K335:K338"/>
    <mergeCell ref="F337:F338"/>
    <mergeCell ref="G337:G338"/>
    <mergeCell ref="H337:H338"/>
    <mergeCell ref="I337:I338"/>
    <mergeCell ref="A309:K309"/>
    <mergeCell ref="A310:K310"/>
    <mergeCell ref="A311:K311"/>
    <mergeCell ref="A312:K312"/>
    <mergeCell ref="A313:K313"/>
    <mergeCell ref="A314:A317"/>
    <mergeCell ref="B314:B317"/>
    <mergeCell ref="C314:C317"/>
    <mergeCell ref="D314:D317"/>
    <mergeCell ref="E314:E317"/>
    <mergeCell ref="F314:G315"/>
    <mergeCell ref="H314:I315"/>
    <mergeCell ref="J314:J317"/>
    <mergeCell ref="K314:K317"/>
    <mergeCell ref="F316:F317"/>
    <mergeCell ref="G316:G317"/>
    <mergeCell ref="H316:H317"/>
    <mergeCell ref="I316:I317"/>
    <mergeCell ref="F298:H298"/>
    <mergeCell ref="J298:K298"/>
    <mergeCell ref="A300:K300"/>
    <mergeCell ref="A301:K301"/>
    <mergeCell ref="A302:K302"/>
    <mergeCell ref="A304:A305"/>
    <mergeCell ref="B304:B305"/>
    <mergeCell ref="C304:C305"/>
    <mergeCell ref="D304:D305"/>
    <mergeCell ref="E304:E305"/>
    <mergeCell ref="F304:G304"/>
    <mergeCell ref="H304:I304"/>
    <mergeCell ref="J304:J305"/>
    <mergeCell ref="K304:K305"/>
    <mergeCell ref="K291:K293"/>
    <mergeCell ref="A294:A296"/>
    <mergeCell ref="B294:B296"/>
    <mergeCell ref="C294:C296"/>
    <mergeCell ref="D294:D296"/>
    <mergeCell ref="E294:E296"/>
    <mergeCell ref="F294:F296"/>
    <mergeCell ref="G294:G296"/>
    <mergeCell ref="H294:H296"/>
    <mergeCell ref="I294:I296"/>
    <mergeCell ref="K294:K296"/>
    <mergeCell ref="A291:A293"/>
    <mergeCell ref="B291:B293"/>
    <mergeCell ref="C291:C293"/>
    <mergeCell ref="D291:D293"/>
    <mergeCell ref="E291:E293"/>
    <mergeCell ref="F291:F293"/>
    <mergeCell ref="G291:G293"/>
    <mergeCell ref="H291:H293"/>
    <mergeCell ref="I291:I293"/>
    <mergeCell ref="K285:K287"/>
    <mergeCell ref="A288:A290"/>
    <mergeCell ref="B288:B290"/>
    <mergeCell ref="C288:C290"/>
    <mergeCell ref="D288:D290"/>
    <mergeCell ref="E288:E290"/>
    <mergeCell ref="F288:F290"/>
    <mergeCell ref="G288:G290"/>
    <mergeCell ref="H288:H290"/>
    <mergeCell ref="I288:I290"/>
    <mergeCell ref="K288:K290"/>
    <mergeCell ref="A285:A287"/>
    <mergeCell ref="B285:B287"/>
    <mergeCell ref="C285:C287"/>
    <mergeCell ref="D285:D287"/>
    <mergeCell ref="E285:E287"/>
    <mergeCell ref="F285:F287"/>
    <mergeCell ref="G285:G287"/>
    <mergeCell ref="H285:H287"/>
    <mergeCell ref="I285:I287"/>
    <mergeCell ref="K279:K281"/>
    <mergeCell ref="A282:A284"/>
    <mergeCell ref="B282:B284"/>
    <mergeCell ref="C282:C284"/>
    <mergeCell ref="D282:D284"/>
    <mergeCell ref="E282:E284"/>
    <mergeCell ref="F282:F284"/>
    <mergeCell ref="G282:G284"/>
    <mergeCell ref="H282:H284"/>
    <mergeCell ref="I282:I284"/>
    <mergeCell ref="K282:K284"/>
    <mergeCell ref="A279:A281"/>
    <mergeCell ref="B279:B281"/>
    <mergeCell ref="C279:C281"/>
    <mergeCell ref="D279:D281"/>
    <mergeCell ref="E279:E281"/>
    <mergeCell ref="F279:F281"/>
    <mergeCell ref="G279:G281"/>
    <mergeCell ref="H279:H281"/>
    <mergeCell ref="I279:I281"/>
    <mergeCell ref="K277:K278"/>
    <mergeCell ref="A275:A276"/>
    <mergeCell ref="B275:B276"/>
    <mergeCell ref="C275:C276"/>
    <mergeCell ref="D275:D276"/>
    <mergeCell ref="E275:E276"/>
    <mergeCell ref="F275:G275"/>
    <mergeCell ref="H275:I275"/>
    <mergeCell ref="J275:J276"/>
    <mergeCell ref="K275:K276"/>
    <mergeCell ref="A277:A278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K269:K271"/>
    <mergeCell ref="A272:A274"/>
    <mergeCell ref="B272:B274"/>
    <mergeCell ref="C272:C274"/>
    <mergeCell ref="D272:D274"/>
    <mergeCell ref="E272:E274"/>
    <mergeCell ref="F272:F274"/>
    <mergeCell ref="G272:G274"/>
    <mergeCell ref="H272:H274"/>
    <mergeCell ref="I272:I274"/>
    <mergeCell ref="K272:K274"/>
    <mergeCell ref="A269:A271"/>
    <mergeCell ref="B269:B271"/>
    <mergeCell ref="C269:C271"/>
    <mergeCell ref="D269:D271"/>
    <mergeCell ref="E269:E271"/>
    <mergeCell ref="F269:F271"/>
    <mergeCell ref="G269:G271"/>
    <mergeCell ref="H269:H271"/>
    <mergeCell ref="I269:I271"/>
    <mergeCell ref="K263:K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K266:K268"/>
    <mergeCell ref="A263:A265"/>
    <mergeCell ref="B263:B265"/>
    <mergeCell ref="C263:C265"/>
    <mergeCell ref="D263:D265"/>
    <mergeCell ref="E263:E265"/>
    <mergeCell ref="F263:F265"/>
    <mergeCell ref="G263:G265"/>
    <mergeCell ref="H263:H265"/>
    <mergeCell ref="I263:I265"/>
    <mergeCell ref="K257:K259"/>
    <mergeCell ref="A260:A262"/>
    <mergeCell ref="B260:B262"/>
    <mergeCell ref="C260:C262"/>
    <mergeCell ref="D260:D262"/>
    <mergeCell ref="E260:E262"/>
    <mergeCell ref="F260:F262"/>
    <mergeCell ref="G260:G262"/>
    <mergeCell ref="H260:H262"/>
    <mergeCell ref="I260:I262"/>
    <mergeCell ref="K260:K262"/>
    <mergeCell ref="A257:A259"/>
    <mergeCell ref="B257:B259"/>
    <mergeCell ref="C257:C259"/>
    <mergeCell ref="D257:D259"/>
    <mergeCell ref="E257:E259"/>
    <mergeCell ref="F257:F259"/>
    <mergeCell ref="G257:G259"/>
    <mergeCell ref="H257:H259"/>
    <mergeCell ref="I257:I259"/>
    <mergeCell ref="K251:K253"/>
    <mergeCell ref="A254:A256"/>
    <mergeCell ref="B254:B256"/>
    <mergeCell ref="C254:C256"/>
    <mergeCell ref="D254:D256"/>
    <mergeCell ref="E254:E256"/>
    <mergeCell ref="F254:F256"/>
    <mergeCell ref="G254:G256"/>
    <mergeCell ref="H254:H256"/>
    <mergeCell ref="I254:I256"/>
    <mergeCell ref="K254:K256"/>
    <mergeCell ref="A251:A253"/>
    <mergeCell ref="B251:B253"/>
    <mergeCell ref="C251:C253"/>
    <mergeCell ref="D251:D253"/>
    <mergeCell ref="E251:E253"/>
    <mergeCell ref="F251:F253"/>
    <mergeCell ref="G251:G253"/>
    <mergeCell ref="H251:H253"/>
    <mergeCell ref="I251:I253"/>
    <mergeCell ref="K245:K247"/>
    <mergeCell ref="A248:A250"/>
    <mergeCell ref="B248:B250"/>
    <mergeCell ref="C248:C250"/>
    <mergeCell ref="D248:D250"/>
    <mergeCell ref="E248:E250"/>
    <mergeCell ref="F248:F250"/>
    <mergeCell ref="G248:G250"/>
    <mergeCell ref="H248:H250"/>
    <mergeCell ref="I248:I250"/>
    <mergeCell ref="K248:K250"/>
    <mergeCell ref="A245:A247"/>
    <mergeCell ref="B245:B247"/>
    <mergeCell ref="C245:C247"/>
    <mergeCell ref="D245:D247"/>
    <mergeCell ref="E245:E247"/>
    <mergeCell ref="F245:F247"/>
    <mergeCell ref="G245:G247"/>
    <mergeCell ref="H245:H247"/>
    <mergeCell ref="I245:I247"/>
    <mergeCell ref="K239:K241"/>
    <mergeCell ref="A242:A244"/>
    <mergeCell ref="B242:B244"/>
    <mergeCell ref="C242:C244"/>
    <mergeCell ref="D242:D244"/>
    <mergeCell ref="E242:E244"/>
    <mergeCell ref="F242:F244"/>
    <mergeCell ref="G242:G244"/>
    <mergeCell ref="H242:H244"/>
    <mergeCell ref="I242:I244"/>
    <mergeCell ref="K242:K244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A233:K233"/>
    <mergeCell ref="A234:K234"/>
    <mergeCell ref="A235:K235"/>
    <mergeCell ref="A237:A238"/>
    <mergeCell ref="B237:B238"/>
    <mergeCell ref="C237:C238"/>
    <mergeCell ref="D237:D238"/>
    <mergeCell ref="E237:E238"/>
    <mergeCell ref="F237:G237"/>
    <mergeCell ref="H237:I237"/>
    <mergeCell ref="J237:J238"/>
    <mergeCell ref="K237:K238"/>
    <mergeCell ref="A218:K218"/>
    <mergeCell ref="A221:J221"/>
    <mergeCell ref="A222:K222"/>
    <mergeCell ref="A223:K223"/>
    <mergeCell ref="A224:K224"/>
    <mergeCell ref="A226:A227"/>
    <mergeCell ref="B226:B227"/>
    <mergeCell ref="C226:C227"/>
    <mergeCell ref="D226:D227"/>
    <mergeCell ref="E226:E227"/>
    <mergeCell ref="F226:G226"/>
    <mergeCell ref="H226:I226"/>
    <mergeCell ref="J226:J227"/>
    <mergeCell ref="K226:K227"/>
    <mergeCell ref="A210:H210"/>
    <mergeCell ref="A212:K212"/>
    <mergeCell ref="A213:K213"/>
    <mergeCell ref="A214:K214"/>
    <mergeCell ref="A216:A217"/>
    <mergeCell ref="B216:B217"/>
    <mergeCell ref="C216:C217"/>
    <mergeCell ref="D216:D217"/>
    <mergeCell ref="E216:E217"/>
    <mergeCell ref="F216:G216"/>
    <mergeCell ref="H216:I216"/>
    <mergeCell ref="J216:J217"/>
    <mergeCell ref="K216:K217"/>
    <mergeCell ref="A205:K205"/>
    <mergeCell ref="A206:A207"/>
    <mergeCell ref="B206:B207"/>
    <mergeCell ref="C206:C207"/>
    <mergeCell ref="D206:D207"/>
    <mergeCell ref="E206:E207"/>
    <mergeCell ref="F206:G206"/>
    <mergeCell ref="H206:I206"/>
    <mergeCell ref="J206:J207"/>
    <mergeCell ref="K206:K207"/>
    <mergeCell ref="A141:K141"/>
    <mergeCell ref="A142:K142"/>
    <mergeCell ref="A144:A145"/>
    <mergeCell ref="B144:B145"/>
    <mergeCell ref="C144:C145"/>
    <mergeCell ref="A190:K190"/>
    <mergeCell ref="A191:K191"/>
    <mergeCell ref="A192:K192"/>
    <mergeCell ref="A193:K193"/>
    <mergeCell ref="A194:A195"/>
    <mergeCell ref="B194:B195"/>
    <mergeCell ref="C194:C195"/>
    <mergeCell ref="D194:D195"/>
    <mergeCell ref="E194:E195"/>
    <mergeCell ref="F194:G194"/>
    <mergeCell ref="H194:I194"/>
    <mergeCell ref="J194:J195"/>
    <mergeCell ref="K194:K195"/>
    <mergeCell ref="A180:K180"/>
    <mergeCell ref="A181:K181"/>
    <mergeCell ref="A182:K182"/>
    <mergeCell ref="A184:A185"/>
    <mergeCell ref="B184:B185"/>
    <mergeCell ref="C184:C185"/>
    <mergeCell ref="D184:D185"/>
    <mergeCell ref="E184:E185"/>
    <mergeCell ref="F184:G184"/>
    <mergeCell ref="H184:I184"/>
    <mergeCell ref="J184:J185"/>
    <mergeCell ref="K184:K185"/>
    <mergeCell ref="A158:K158"/>
    <mergeCell ref="A159:K159"/>
    <mergeCell ref="A160:K160"/>
    <mergeCell ref="A162:A163"/>
    <mergeCell ref="B162:B163"/>
    <mergeCell ref="C162:C163"/>
    <mergeCell ref="D162:D163"/>
    <mergeCell ref="E162:E163"/>
    <mergeCell ref="F162:G162"/>
    <mergeCell ref="H162:I162"/>
    <mergeCell ref="J162:J163"/>
    <mergeCell ref="K162:K163"/>
    <mergeCell ref="A146:K146"/>
    <mergeCell ref="A149:K149"/>
    <mergeCell ref="A150:L150"/>
    <mergeCell ref="A151:L151"/>
    <mergeCell ref="A153:A154"/>
    <mergeCell ref="B153:B154"/>
    <mergeCell ref="C153:C154"/>
    <mergeCell ref="D153:D154"/>
    <mergeCell ref="E153:E154"/>
    <mergeCell ref="F153:G153"/>
    <mergeCell ref="H153:I153"/>
    <mergeCell ref="J153:J154"/>
    <mergeCell ref="K153:L154"/>
    <mergeCell ref="K1:L1"/>
    <mergeCell ref="K13:L13"/>
    <mergeCell ref="K24:L24"/>
    <mergeCell ref="H35:L35"/>
    <mergeCell ref="K58:L58"/>
    <mergeCell ref="K72:L72"/>
    <mergeCell ref="K82:L82"/>
    <mergeCell ref="K93:L93"/>
    <mergeCell ref="K104:L104"/>
    <mergeCell ref="A14:K14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E18:E19"/>
    <mergeCell ref="F18:G18"/>
    <mergeCell ref="K29:K30"/>
    <mergeCell ref="A58:C58"/>
    <mergeCell ref="A59:K59"/>
    <mergeCell ref="A60:K60"/>
    <mergeCell ref="A61:K61"/>
    <mergeCell ref="A63:A64"/>
    <mergeCell ref="B63:B64"/>
    <mergeCell ref="C63:C64"/>
    <mergeCell ref="F144:G144"/>
    <mergeCell ref="H144:I144"/>
    <mergeCell ref="J144:J145"/>
    <mergeCell ref="K144:K145"/>
    <mergeCell ref="H18:I18"/>
    <mergeCell ref="J18:J19"/>
    <mergeCell ref="K18:K19"/>
    <mergeCell ref="A15:K15"/>
    <mergeCell ref="A16:K16"/>
    <mergeCell ref="A18:A19"/>
    <mergeCell ref="B18:B19"/>
    <mergeCell ref="C18:C19"/>
    <mergeCell ref="D18:D19"/>
    <mergeCell ref="A36:K36"/>
    <mergeCell ref="A37:K37"/>
    <mergeCell ref="A38:K38"/>
    <mergeCell ref="F39:G39"/>
    <mergeCell ref="H39:I39"/>
    <mergeCell ref="C21:H21"/>
    <mergeCell ref="A25:K25"/>
    <mergeCell ref="A26:K26"/>
    <mergeCell ref="A27:K27"/>
    <mergeCell ref="A29:A30"/>
    <mergeCell ref="B29:B30"/>
    <mergeCell ref="C29:C30"/>
    <mergeCell ref="D29:D30"/>
    <mergeCell ref="E29:E30"/>
    <mergeCell ref="F29:G29"/>
    <mergeCell ref="H29:I29"/>
    <mergeCell ref="J29:J30"/>
    <mergeCell ref="K112:L112"/>
    <mergeCell ref="A140:K140"/>
    <mergeCell ref="D63:D64"/>
    <mergeCell ref="E63:E64"/>
    <mergeCell ref="F63:G63"/>
    <mergeCell ref="H63:I63"/>
    <mergeCell ref="J63:J64"/>
    <mergeCell ref="K63:K64"/>
    <mergeCell ref="A73:K73"/>
    <mergeCell ref="A74:K74"/>
    <mergeCell ref="A75:K75"/>
    <mergeCell ref="A77:A78"/>
    <mergeCell ref="B77:B78"/>
    <mergeCell ref="C77:C78"/>
    <mergeCell ref="D77:D78"/>
    <mergeCell ref="E77:E78"/>
    <mergeCell ref="F77:G77"/>
    <mergeCell ref="H77:I77"/>
    <mergeCell ref="J77:J78"/>
    <mergeCell ref="K77:K78"/>
    <mergeCell ref="A83:K83"/>
    <mergeCell ref="A84:K84"/>
    <mergeCell ref="A85:K85"/>
    <mergeCell ref="A87:A88"/>
    <mergeCell ref="B87:B88"/>
    <mergeCell ref="C87:C88"/>
    <mergeCell ref="D87:D88"/>
    <mergeCell ref="E87:E88"/>
    <mergeCell ref="F87:G87"/>
    <mergeCell ref="H87:I87"/>
    <mergeCell ref="J87:J88"/>
    <mergeCell ref="K87:K88"/>
    <mergeCell ref="A94:K94"/>
    <mergeCell ref="A95:K95"/>
    <mergeCell ref="A96:K96"/>
    <mergeCell ref="A98:A99"/>
    <mergeCell ref="B98:B99"/>
    <mergeCell ref="C98:C99"/>
    <mergeCell ref="D98:D99"/>
    <mergeCell ref="E98:E99"/>
    <mergeCell ref="F98:G98"/>
    <mergeCell ref="H98:I98"/>
    <mergeCell ref="J98:J99"/>
    <mergeCell ref="K98:K99"/>
    <mergeCell ref="A105:K105"/>
    <mergeCell ref="A106:K106"/>
    <mergeCell ref="A107:K107"/>
    <mergeCell ref="A109:A110"/>
    <mergeCell ref="B109:B110"/>
    <mergeCell ref="C109:C110"/>
    <mergeCell ref="D109:D110"/>
    <mergeCell ref="E109:E110"/>
    <mergeCell ref="F109:G109"/>
    <mergeCell ref="H109:I109"/>
    <mergeCell ref="J109:J110"/>
    <mergeCell ref="K109:K110"/>
    <mergeCell ref="A113:K113"/>
    <mergeCell ref="A114:K114"/>
    <mergeCell ref="A115:K115"/>
    <mergeCell ref="A116:A118"/>
    <mergeCell ref="B116:B118"/>
    <mergeCell ref="E116:E118"/>
    <mergeCell ref="F116:G116"/>
    <mergeCell ref="H116:I116"/>
    <mergeCell ref="J116:J118"/>
    <mergeCell ref="K116:K118"/>
    <mergeCell ref="F117:F118"/>
    <mergeCell ref="G117:G118"/>
    <mergeCell ref="H117:H118"/>
    <mergeCell ref="I117:I118"/>
    <mergeCell ref="A130:K130"/>
    <mergeCell ref="A131:K131"/>
    <mergeCell ref="A132:K132"/>
    <mergeCell ref="A134:A135"/>
    <mergeCell ref="B134:B135"/>
    <mergeCell ref="C134:C135"/>
    <mergeCell ref="D134:D135"/>
    <mergeCell ref="E134:E135"/>
    <mergeCell ref="F134:G134"/>
    <mergeCell ref="H134:I134"/>
    <mergeCell ref="J134:J135"/>
    <mergeCell ref="K134:K135"/>
    <mergeCell ref="A405:L405"/>
    <mergeCell ref="A406:L406"/>
    <mergeCell ref="A407:L407"/>
    <mergeCell ref="A408:L408"/>
    <mergeCell ref="A409:A411"/>
    <mergeCell ref="B409:B411"/>
    <mergeCell ref="C409:C411"/>
    <mergeCell ref="D409:D411"/>
    <mergeCell ref="E409:E411"/>
    <mergeCell ref="F409:G409"/>
    <mergeCell ref="H409:J409"/>
    <mergeCell ref="K409:K411"/>
    <mergeCell ref="L409:L411"/>
    <mergeCell ref="F410:F411"/>
    <mergeCell ref="G410:G411"/>
    <mergeCell ref="H410:H411"/>
    <mergeCell ref="I410:I411"/>
    <mergeCell ref="J410:J411"/>
    <mergeCell ref="D144:D145"/>
    <mergeCell ref="E144:E145"/>
    <mergeCell ref="E427:E428"/>
    <mergeCell ref="F427:G427"/>
    <mergeCell ref="H427:I427"/>
    <mergeCell ref="J427:J428"/>
    <mergeCell ref="K427:K428"/>
    <mergeCell ref="A429:A431"/>
    <mergeCell ref="B429:B431"/>
    <mergeCell ref="C429:C431"/>
    <mergeCell ref="D429:D431"/>
    <mergeCell ref="E429:E431"/>
    <mergeCell ref="A434:K434"/>
    <mergeCell ref="A435:K435"/>
    <mergeCell ref="A436:K436"/>
    <mergeCell ref="A438:K438"/>
    <mergeCell ref="A440:A441"/>
    <mergeCell ref="B440:B441"/>
    <mergeCell ref="D440:D441"/>
    <mergeCell ref="E440:E441"/>
    <mergeCell ref="F440:G440"/>
    <mergeCell ref="H440:I440"/>
    <mergeCell ref="J440:J441"/>
    <mergeCell ref="E442:E448"/>
    <mergeCell ref="J442:J448"/>
    <mergeCell ref="E449:E452"/>
    <mergeCell ref="J449:J452"/>
    <mergeCell ref="E453:E456"/>
    <mergeCell ref="J453:J456"/>
    <mergeCell ref="A459:K459"/>
    <mergeCell ref="A460:K460"/>
    <mergeCell ref="A461:K461"/>
    <mergeCell ref="A463:K463"/>
    <mergeCell ref="A465:A466"/>
    <mergeCell ref="B465:B466"/>
    <mergeCell ref="D465:D466"/>
    <mergeCell ref="E465:E466"/>
    <mergeCell ref="F465:G465"/>
    <mergeCell ref="H465:I465"/>
    <mergeCell ref="J465:J466"/>
    <mergeCell ref="A471:K471"/>
    <mergeCell ref="A472:K472"/>
    <mergeCell ref="A473:K473"/>
    <mergeCell ref="A474:A475"/>
    <mergeCell ref="B474:B475"/>
    <mergeCell ref="C474:C475"/>
    <mergeCell ref="D474:D475"/>
    <mergeCell ref="E474:E475"/>
    <mergeCell ref="F474:G474"/>
    <mergeCell ref="H474:I474"/>
    <mergeCell ref="J474:J475"/>
    <mergeCell ref="K474:K475"/>
    <mergeCell ref="A480:K480"/>
    <mergeCell ref="A481:K481"/>
    <mergeCell ref="A482:A483"/>
    <mergeCell ref="B482:B483"/>
    <mergeCell ref="C482:C483"/>
    <mergeCell ref="D482:D483"/>
    <mergeCell ref="E482:E483"/>
    <mergeCell ref="F482:G482"/>
    <mergeCell ref="H482:I482"/>
    <mergeCell ref="J482:J483"/>
    <mergeCell ref="K482:K483"/>
    <mergeCell ref="A485:K485"/>
    <mergeCell ref="A486:K486"/>
    <mergeCell ref="A487:A488"/>
    <mergeCell ref="B487:B488"/>
    <mergeCell ref="C487:C488"/>
    <mergeCell ref="D487:D488"/>
    <mergeCell ref="E487:E488"/>
    <mergeCell ref="F487:G487"/>
    <mergeCell ref="H487:I487"/>
    <mergeCell ref="J487:J488"/>
    <mergeCell ref="K487:K488"/>
    <mergeCell ref="A492:K492"/>
    <mergeCell ref="A493:K493"/>
    <mergeCell ref="A494:K494"/>
    <mergeCell ref="A496:A497"/>
    <mergeCell ref="B496:B497"/>
    <mergeCell ref="C496:C497"/>
    <mergeCell ref="D496:D497"/>
    <mergeCell ref="E496:E497"/>
    <mergeCell ref="F496:G496"/>
    <mergeCell ref="H496:I496"/>
    <mergeCell ref="J496:J497"/>
    <mergeCell ref="K496:K497"/>
    <mergeCell ref="A501:K501"/>
    <mergeCell ref="A502:K502"/>
    <mergeCell ref="A503:K503"/>
    <mergeCell ref="A504:A505"/>
    <mergeCell ref="B504:B505"/>
    <mergeCell ref="C504:C505"/>
    <mergeCell ref="D504:D505"/>
    <mergeCell ref="E504:E505"/>
    <mergeCell ref="F504:G504"/>
    <mergeCell ref="H504:I504"/>
    <mergeCell ref="J504:J505"/>
    <mergeCell ref="K504:K505"/>
    <mergeCell ref="A509:K509"/>
    <mergeCell ref="A510:K510"/>
    <mergeCell ref="A511:K511"/>
    <mergeCell ref="A513:A514"/>
    <mergeCell ref="B513:B514"/>
    <mergeCell ref="C513:C514"/>
    <mergeCell ref="D513:D514"/>
    <mergeCell ref="E513:E514"/>
    <mergeCell ref="F513:G513"/>
    <mergeCell ref="H513:I513"/>
    <mergeCell ref="J513:J514"/>
    <mergeCell ref="K513:K514"/>
    <mergeCell ref="A520:K520"/>
    <mergeCell ref="A521:K521"/>
    <mergeCell ref="A522:K522"/>
    <mergeCell ref="A524:A525"/>
    <mergeCell ref="B524:B525"/>
    <mergeCell ref="C524:C525"/>
    <mergeCell ref="D524:D525"/>
    <mergeCell ref="E524:E525"/>
    <mergeCell ref="F524:G524"/>
    <mergeCell ref="H524:I524"/>
    <mergeCell ref="J524:J525"/>
    <mergeCell ref="K524:K525"/>
    <mergeCell ref="A526:K526"/>
    <mergeCell ref="A530:K530"/>
    <mergeCell ref="A531:K531"/>
    <mergeCell ref="A532:K532"/>
    <mergeCell ref="A534:A535"/>
    <mergeCell ref="B534:B535"/>
    <mergeCell ref="C534:C535"/>
    <mergeCell ref="D534:D535"/>
    <mergeCell ref="E534:E535"/>
    <mergeCell ref="F534:G534"/>
    <mergeCell ref="H534:I534"/>
    <mergeCell ref="J534:J535"/>
    <mergeCell ref="K534:K535"/>
    <mergeCell ref="A540:A541"/>
    <mergeCell ref="B540:B541"/>
    <mergeCell ref="C540:C541"/>
    <mergeCell ref="D540:D541"/>
    <mergeCell ref="E540:E541"/>
    <mergeCell ref="H540:H541"/>
    <mergeCell ref="I540:I541"/>
    <mergeCell ref="J540:J541"/>
    <mergeCell ref="K540:K541"/>
    <mergeCell ref="A542:A544"/>
    <mergeCell ref="B542:B544"/>
    <mergeCell ref="C542:C544"/>
    <mergeCell ref="D542:D544"/>
    <mergeCell ref="E542:E544"/>
    <mergeCell ref="H542:H544"/>
    <mergeCell ref="I542:I544"/>
    <mergeCell ref="J542:J544"/>
    <mergeCell ref="K542:K544"/>
    <mergeCell ref="A546:K546"/>
    <mergeCell ref="A547:K547"/>
    <mergeCell ref="A548:K548"/>
    <mergeCell ref="A550:A551"/>
    <mergeCell ref="B550:B551"/>
    <mergeCell ref="C550:C551"/>
    <mergeCell ref="D550:D551"/>
    <mergeCell ref="E550:E551"/>
    <mergeCell ref="F550:G550"/>
    <mergeCell ref="H550:I550"/>
    <mergeCell ref="J550:J551"/>
    <mergeCell ref="K550:K551"/>
    <mergeCell ref="A552:K552"/>
    <mergeCell ref="A553:K553"/>
    <mergeCell ref="A554:K554"/>
    <mergeCell ref="A555:K555"/>
    <mergeCell ref="A556:K556"/>
    <mergeCell ref="A557:A560"/>
    <mergeCell ref="B557:B560"/>
    <mergeCell ref="C557:C560"/>
    <mergeCell ref="D557:D560"/>
    <mergeCell ref="E557:E560"/>
    <mergeCell ref="F557:G558"/>
    <mergeCell ref="H557:I558"/>
    <mergeCell ref="J557:J560"/>
    <mergeCell ref="K557:K560"/>
    <mergeCell ref="F559:F560"/>
    <mergeCell ref="G559:G560"/>
    <mergeCell ref="H559:H560"/>
    <mergeCell ref="I559:I560"/>
    <mergeCell ref="A566:K566"/>
    <mergeCell ref="A567:K567"/>
    <mergeCell ref="A568:K568"/>
    <mergeCell ref="A569:K569"/>
    <mergeCell ref="A570:A573"/>
    <mergeCell ref="B570:B573"/>
    <mergeCell ref="C570:C573"/>
    <mergeCell ref="D570:D573"/>
    <mergeCell ref="E570:E573"/>
    <mergeCell ref="F570:G571"/>
    <mergeCell ref="H570:I571"/>
    <mergeCell ref="J570:J573"/>
    <mergeCell ref="K570:K573"/>
    <mergeCell ref="F572:F573"/>
    <mergeCell ref="G572:G573"/>
    <mergeCell ref="H572:H573"/>
    <mergeCell ref="I572:I573"/>
    <mergeCell ref="A574:A586"/>
    <mergeCell ref="B574:B586"/>
    <mergeCell ref="C574:C586"/>
    <mergeCell ref="D574:D586"/>
    <mergeCell ref="E574:E586"/>
    <mergeCell ref="H574:H586"/>
    <mergeCell ref="I574:I586"/>
    <mergeCell ref="J574:J586"/>
    <mergeCell ref="K574:K586"/>
    <mergeCell ref="J587:J589"/>
    <mergeCell ref="K587:K589"/>
    <mergeCell ref="A587:A589"/>
    <mergeCell ref="B587:B589"/>
    <mergeCell ref="C587:C589"/>
    <mergeCell ref="D587:D589"/>
    <mergeCell ref="E587:E589"/>
    <mergeCell ref="F587:F589"/>
    <mergeCell ref="G587:G589"/>
    <mergeCell ref="H587:H589"/>
    <mergeCell ref="I587:I589"/>
    <mergeCell ref="A986:K986"/>
    <mergeCell ref="A987:K987"/>
    <mergeCell ref="A988:K988"/>
    <mergeCell ref="A990:A991"/>
    <mergeCell ref="B990:B991"/>
    <mergeCell ref="C990:C991"/>
    <mergeCell ref="D990:D991"/>
    <mergeCell ref="E990:E991"/>
    <mergeCell ref="F990:G990"/>
    <mergeCell ref="H990:I990"/>
    <mergeCell ref="J990:J991"/>
    <mergeCell ref="K990:K991"/>
    <mergeCell ref="A594:K594"/>
    <mergeCell ref="A595:K595"/>
    <mergeCell ref="A596:K596"/>
    <mergeCell ref="A598:A599"/>
    <mergeCell ref="B598:B599"/>
    <mergeCell ref="C598:C599"/>
    <mergeCell ref="D598:D599"/>
    <mergeCell ref="E598:E599"/>
    <mergeCell ref="F598:G598"/>
    <mergeCell ref="A1008:L1008"/>
    <mergeCell ref="A1009:L1009"/>
    <mergeCell ref="A1010:L1010"/>
    <mergeCell ref="A1012:A1013"/>
    <mergeCell ref="B1012:B1013"/>
    <mergeCell ref="C1012:C1013"/>
    <mergeCell ref="D1012:D1013"/>
    <mergeCell ref="E1012:E1013"/>
    <mergeCell ref="F1012:G1012"/>
    <mergeCell ref="H1012:I1012"/>
    <mergeCell ref="J1012:J1013"/>
    <mergeCell ref="K1012:L1013"/>
    <mergeCell ref="A1024:A1026"/>
    <mergeCell ref="B1024:B1026"/>
    <mergeCell ref="C1024:C1026"/>
    <mergeCell ref="D1024:D1026"/>
    <mergeCell ref="E1024:E1026"/>
    <mergeCell ref="H1024:H1026"/>
    <mergeCell ref="I1024:I1026"/>
    <mergeCell ref="J1024:J1026"/>
    <mergeCell ref="K1024:K1026"/>
    <mergeCell ref="L1024:L1026"/>
    <mergeCell ref="A1041:A1043"/>
    <mergeCell ref="B1041:B1043"/>
    <mergeCell ref="C1041:C1043"/>
    <mergeCell ref="D1041:D1043"/>
    <mergeCell ref="E1041:E1043"/>
    <mergeCell ref="H1041:H1043"/>
    <mergeCell ref="I1041:I1043"/>
    <mergeCell ref="J1041:J1043"/>
    <mergeCell ref="K1041:K1043"/>
    <mergeCell ref="L1041:L1043"/>
    <mergeCell ref="A1052:A1054"/>
    <mergeCell ref="B1052:B1054"/>
    <mergeCell ref="C1052:C1054"/>
    <mergeCell ref="D1052:D1054"/>
    <mergeCell ref="E1052:E1054"/>
    <mergeCell ref="H1052:H1054"/>
    <mergeCell ref="I1052:I1054"/>
    <mergeCell ref="J1052:J1054"/>
    <mergeCell ref="K1052:K1054"/>
    <mergeCell ref="L1052:L1054"/>
    <mergeCell ref="A1061:K1061"/>
    <mergeCell ref="A1062:K1062"/>
    <mergeCell ref="A1063:K1063"/>
    <mergeCell ref="A1064:A1065"/>
    <mergeCell ref="B1064:B1065"/>
    <mergeCell ref="C1064:C1065"/>
    <mergeCell ref="D1064:D1065"/>
    <mergeCell ref="E1064:E1065"/>
    <mergeCell ref="F1064:G1064"/>
    <mergeCell ref="H1064:I1064"/>
    <mergeCell ref="J1064:J1065"/>
    <mergeCell ref="K1064:K1065"/>
    <mergeCell ref="A1097:K1097"/>
    <mergeCell ref="A1098:K1098"/>
    <mergeCell ref="A1099:K1099"/>
    <mergeCell ref="A1101:A1102"/>
    <mergeCell ref="B1101:B1102"/>
    <mergeCell ref="E1101:E1102"/>
    <mergeCell ref="F1101:G1101"/>
    <mergeCell ref="H1101:I1101"/>
    <mergeCell ref="J1101:J1102"/>
    <mergeCell ref="K1101:K1102"/>
    <mergeCell ref="A1103:A1106"/>
    <mergeCell ref="C1103:C1106"/>
    <mergeCell ref="D1103:D1106"/>
    <mergeCell ref="E1103:E1106"/>
    <mergeCell ref="H1103:H1106"/>
    <mergeCell ref="I1103:I1106"/>
    <mergeCell ref="F1104:F1105"/>
    <mergeCell ref="G1104:G1105"/>
    <mergeCell ref="A1107:A1110"/>
    <mergeCell ref="C1107:C1110"/>
    <mergeCell ref="D1107:D1110"/>
    <mergeCell ref="E1107:E1110"/>
    <mergeCell ref="H1107:H1110"/>
    <mergeCell ref="I1107:I1110"/>
    <mergeCell ref="F1108:F1109"/>
    <mergeCell ref="G1108:G1109"/>
    <mergeCell ref="A1111:A1114"/>
    <mergeCell ref="C1111:C1114"/>
    <mergeCell ref="D1111:D1114"/>
    <mergeCell ref="E1111:E1114"/>
    <mergeCell ref="F1111:F1114"/>
    <mergeCell ref="G1111:G1114"/>
    <mergeCell ref="H1111:H1114"/>
    <mergeCell ref="I1111:I1114"/>
    <mergeCell ref="A1115:A1118"/>
    <mergeCell ref="C1115:C1118"/>
    <mergeCell ref="D1115:D1118"/>
    <mergeCell ref="E1115:E1118"/>
    <mergeCell ref="H1115:H1118"/>
    <mergeCell ref="I1115:I1118"/>
    <mergeCell ref="F1117:F1118"/>
    <mergeCell ref="G1117:G1118"/>
    <mergeCell ref="A1119:A1122"/>
    <mergeCell ref="C1119:C1122"/>
    <mergeCell ref="D1119:D1122"/>
    <mergeCell ref="E1119:E1122"/>
    <mergeCell ref="F1119:F1120"/>
    <mergeCell ref="G1119:G1120"/>
    <mergeCell ref="H1119:H1122"/>
    <mergeCell ref="I1119:I1122"/>
    <mergeCell ref="A1123:A1126"/>
    <mergeCell ref="C1123:C1126"/>
    <mergeCell ref="D1123:D1126"/>
    <mergeCell ref="E1123:E1126"/>
    <mergeCell ref="F1123:F1126"/>
    <mergeCell ref="G1123:G1126"/>
    <mergeCell ref="H1123:H1126"/>
    <mergeCell ref="I1123:I1126"/>
    <mergeCell ref="A1127:A1130"/>
    <mergeCell ref="C1127:C1130"/>
    <mergeCell ref="D1127:D1130"/>
    <mergeCell ref="E1127:E1130"/>
    <mergeCell ref="F1127:F1130"/>
    <mergeCell ref="G1127:G1130"/>
    <mergeCell ref="H1127:H1130"/>
    <mergeCell ref="I1127:I1130"/>
    <mergeCell ref="A1131:A1134"/>
    <mergeCell ref="C1131:C1134"/>
    <mergeCell ref="D1131:D1134"/>
    <mergeCell ref="E1131:E1134"/>
    <mergeCell ref="F1131:F1132"/>
    <mergeCell ref="G1131:G1132"/>
    <mergeCell ref="H1131:H1134"/>
    <mergeCell ref="I1131:I1134"/>
    <mergeCell ref="B1135:H1135"/>
    <mergeCell ref="A1136:K1136"/>
    <mergeCell ref="A1137:K1137"/>
    <mergeCell ref="A1138:K1138"/>
    <mergeCell ref="A1140:A1141"/>
    <mergeCell ref="B1140:B1141"/>
    <mergeCell ref="E1140:E1141"/>
    <mergeCell ref="F1140:G1140"/>
    <mergeCell ref="H1140:I1140"/>
    <mergeCell ref="J1140:J1141"/>
    <mergeCell ref="K1140:K1141"/>
    <mergeCell ref="A1142:A1148"/>
    <mergeCell ref="C1142:C1148"/>
    <mergeCell ref="D1142:D1148"/>
    <mergeCell ref="E1142:E1148"/>
    <mergeCell ref="H1142:H1148"/>
    <mergeCell ref="I1142:I1148"/>
    <mergeCell ref="F1147:F1148"/>
    <mergeCell ref="G1147:G1148"/>
    <mergeCell ref="A1149:A1152"/>
    <mergeCell ref="C1149:C1152"/>
    <mergeCell ref="D1149:D1152"/>
    <mergeCell ref="E1149:E1152"/>
    <mergeCell ref="F1149:F1152"/>
    <mergeCell ref="G1149:G1152"/>
    <mergeCell ref="H1149:H1152"/>
    <mergeCell ref="I1149:I1152"/>
    <mergeCell ref="A1153:A1156"/>
    <mergeCell ref="C1153:C1156"/>
    <mergeCell ref="D1153:D1156"/>
    <mergeCell ref="E1153:E1156"/>
    <mergeCell ref="H1153:H1156"/>
    <mergeCell ref="I1153:I1156"/>
    <mergeCell ref="F1155:F1156"/>
    <mergeCell ref="G1155:G1156"/>
    <mergeCell ref="B1157:H1157"/>
    <mergeCell ref="J1170:J1171"/>
    <mergeCell ref="K1170:K1171"/>
    <mergeCell ref="L1170:L1171"/>
    <mergeCell ref="A1159:L1159"/>
    <mergeCell ref="A1160:L1160"/>
    <mergeCell ref="A1161:L1161"/>
    <mergeCell ref="A1162:A1163"/>
    <mergeCell ref="B1162:B1163"/>
    <mergeCell ref="C1162:C1163"/>
    <mergeCell ref="D1162:D1163"/>
    <mergeCell ref="E1162:E1163"/>
    <mergeCell ref="F1162:G1162"/>
    <mergeCell ref="H1162:I1162"/>
    <mergeCell ref="J1162:J1163"/>
    <mergeCell ref="K1162:L1162"/>
    <mergeCell ref="A1164:A1166"/>
    <mergeCell ref="B1164:B1166"/>
    <mergeCell ref="C1164:C1166"/>
    <mergeCell ref="D1164:D1166"/>
    <mergeCell ref="E1164:E1166"/>
    <mergeCell ref="H1164:H1166"/>
    <mergeCell ref="I1164:I1166"/>
    <mergeCell ref="J1164:J1166"/>
    <mergeCell ref="K1164:K1166"/>
    <mergeCell ref="L1164:L1166"/>
    <mergeCell ref="K1220:K1222"/>
    <mergeCell ref="J1218:J1219"/>
    <mergeCell ref="A1172:L1172"/>
    <mergeCell ref="A1173:L1173"/>
    <mergeCell ref="A1174:L1174"/>
    <mergeCell ref="A1176:A1177"/>
    <mergeCell ref="B1176:B1177"/>
    <mergeCell ref="C1176:C1177"/>
    <mergeCell ref="D1176:D1177"/>
    <mergeCell ref="E1176:E1177"/>
    <mergeCell ref="F1176:G1176"/>
    <mergeCell ref="H1176:I1176"/>
    <mergeCell ref="J1176:J1177"/>
    <mergeCell ref="K1176:K1177"/>
    <mergeCell ref="A55:L55"/>
    <mergeCell ref="A1167:A1169"/>
    <mergeCell ref="B1167:B1169"/>
    <mergeCell ref="C1167:C1169"/>
    <mergeCell ref="D1167:D1169"/>
    <mergeCell ref="E1167:E1169"/>
    <mergeCell ref="H1167:H1169"/>
    <mergeCell ref="I1167:I1169"/>
    <mergeCell ref="J1167:J1169"/>
    <mergeCell ref="K1167:K1169"/>
    <mergeCell ref="L1167:L1169"/>
    <mergeCell ref="A1170:A1171"/>
    <mergeCell ref="B1170:B1171"/>
    <mergeCell ref="C1170:C1171"/>
    <mergeCell ref="D1170:D1171"/>
    <mergeCell ref="E1170:E1171"/>
    <mergeCell ref="H1170:H1171"/>
    <mergeCell ref="I1170:I1171"/>
    <mergeCell ref="A1218:A1219"/>
    <mergeCell ref="B1218:B1219"/>
    <mergeCell ref="C1218:C1219"/>
    <mergeCell ref="D1218:D1219"/>
    <mergeCell ref="E1218:E1219"/>
    <mergeCell ref="F1218:G1218"/>
    <mergeCell ref="H1218:I1218"/>
    <mergeCell ref="A1220:A1222"/>
    <mergeCell ref="B1220:B1222"/>
    <mergeCell ref="C1220:C1222"/>
    <mergeCell ref="D1220:D1222"/>
    <mergeCell ref="E1220:E1222"/>
    <mergeCell ref="F1220:F1222"/>
    <mergeCell ref="G1220:G1222"/>
    <mergeCell ref="H1220:H1222"/>
    <mergeCell ref="I1220:I1222"/>
    <mergeCell ref="J1220:J1222"/>
    <mergeCell ref="A1223:A1225"/>
    <mergeCell ref="B1223:B1225"/>
    <mergeCell ref="C1223:C1225"/>
    <mergeCell ref="D1223:D1225"/>
    <mergeCell ref="E1223:E1225"/>
    <mergeCell ref="F1223:F1225"/>
    <mergeCell ref="G1223:G1225"/>
    <mergeCell ref="H1223:H1225"/>
    <mergeCell ref="I1223:I1225"/>
    <mergeCell ref="J1223:J1225"/>
    <mergeCell ref="K1223:K1225"/>
    <mergeCell ref="A1226:A1228"/>
    <mergeCell ref="B1226:B1228"/>
    <mergeCell ref="C1226:C1228"/>
    <mergeCell ref="D1226:D1228"/>
    <mergeCell ref="E1226:E1228"/>
    <mergeCell ref="F1226:F1228"/>
    <mergeCell ref="G1226:G1228"/>
    <mergeCell ref="H1226:H1228"/>
    <mergeCell ref="I1226:I1228"/>
    <mergeCell ref="J1226:J1228"/>
    <mergeCell ref="K1226:K1228"/>
    <mergeCell ref="A1229:A1231"/>
    <mergeCell ref="B1229:B1231"/>
    <mergeCell ref="C1229:C1231"/>
    <mergeCell ref="D1229:D1231"/>
    <mergeCell ref="E1229:E1231"/>
    <mergeCell ref="F1229:F1231"/>
    <mergeCell ref="G1229:G1231"/>
    <mergeCell ref="H1229:H1231"/>
    <mergeCell ref="I1229:I1231"/>
    <mergeCell ref="J1229:J1231"/>
    <mergeCell ref="K1229:K1231"/>
    <mergeCell ref="A1232:A1234"/>
    <mergeCell ref="B1232:B1234"/>
    <mergeCell ref="C1232:C1234"/>
    <mergeCell ref="D1232:D1234"/>
    <mergeCell ref="E1232:E1234"/>
    <mergeCell ref="F1232:F1234"/>
    <mergeCell ref="G1232:G1234"/>
    <mergeCell ref="H1232:H1234"/>
    <mergeCell ref="I1232:I1234"/>
    <mergeCell ref="J1232:J1234"/>
    <mergeCell ref="K1232:K1234"/>
    <mergeCell ref="A1235:A1237"/>
    <mergeCell ref="B1235:B1237"/>
    <mergeCell ref="C1235:C1237"/>
    <mergeCell ref="D1235:D1237"/>
    <mergeCell ref="E1235:E1237"/>
    <mergeCell ref="F1235:F1237"/>
    <mergeCell ref="G1235:G1237"/>
    <mergeCell ref="H1235:H1237"/>
    <mergeCell ref="I1235:I1237"/>
    <mergeCell ref="J1235:J1237"/>
    <mergeCell ref="K1235:K1237"/>
    <mergeCell ref="A1238:A1240"/>
    <mergeCell ref="B1238:B1240"/>
    <mergeCell ref="C1238:C1240"/>
    <mergeCell ref="D1238:D1240"/>
    <mergeCell ref="E1238:E1240"/>
    <mergeCell ref="F1238:F1240"/>
    <mergeCell ref="G1238:G1240"/>
    <mergeCell ref="H1238:H1240"/>
    <mergeCell ref="I1238:I1240"/>
    <mergeCell ref="J1238:J1240"/>
    <mergeCell ref="K1238:K1240"/>
    <mergeCell ref="G1244:G1246"/>
    <mergeCell ref="H1244:H1246"/>
    <mergeCell ref="I1244:I1246"/>
    <mergeCell ref="J1244:J1246"/>
    <mergeCell ref="K1244:K1246"/>
    <mergeCell ref="A1247:A1249"/>
    <mergeCell ref="B1247:B1249"/>
    <mergeCell ref="C1247:C1249"/>
    <mergeCell ref="D1247:D1249"/>
    <mergeCell ref="E1247:E1249"/>
    <mergeCell ref="F1247:F1249"/>
    <mergeCell ref="G1247:G1249"/>
    <mergeCell ref="H1247:H1249"/>
    <mergeCell ref="I1247:I1249"/>
    <mergeCell ref="J1247:J1249"/>
    <mergeCell ref="K1247:K1249"/>
    <mergeCell ref="A1241:A1243"/>
    <mergeCell ref="B1241:B1243"/>
    <mergeCell ref="C1241:C1243"/>
    <mergeCell ref="D1241:D1243"/>
    <mergeCell ref="E1241:E1243"/>
    <mergeCell ref="F1241:F1243"/>
    <mergeCell ref="G1241:G1243"/>
    <mergeCell ref="H1241:H1243"/>
    <mergeCell ref="I1241:I1243"/>
    <mergeCell ref="J1241:J1243"/>
    <mergeCell ref="K1241:K1243"/>
    <mergeCell ref="A1215:K1215"/>
    <mergeCell ref="A1216:K1216"/>
    <mergeCell ref="A1217:K1217"/>
    <mergeCell ref="K1218:K1219"/>
    <mergeCell ref="A1250:A1252"/>
    <mergeCell ref="B1250:B1252"/>
    <mergeCell ref="C1250:C1252"/>
    <mergeCell ref="D1250:D1252"/>
    <mergeCell ref="E1250:E1252"/>
    <mergeCell ref="F1250:F1252"/>
    <mergeCell ref="G1250:G1252"/>
    <mergeCell ref="H1250:H1252"/>
    <mergeCell ref="I1250:I1252"/>
    <mergeCell ref="J1250:J1252"/>
    <mergeCell ref="K1250:K1252"/>
    <mergeCell ref="A1253:A1255"/>
    <mergeCell ref="B1253:B1255"/>
    <mergeCell ref="C1253:C1255"/>
    <mergeCell ref="D1253:D1255"/>
    <mergeCell ref="E1253:E1255"/>
    <mergeCell ref="F1253:F1255"/>
    <mergeCell ref="G1253:G1255"/>
    <mergeCell ref="H1253:H1255"/>
    <mergeCell ref="I1253:I1255"/>
    <mergeCell ref="J1253:J1255"/>
    <mergeCell ref="K1253:K1255"/>
    <mergeCell ref="A1244:A1246"/>
    <mergeCell ref="B1244:B1246"/>
    <mergeCell ref="C1244:C1246"/>
    <mergeCell ref="D1244:D1246"/>
    <mergeCell ref="E1244:E1246"/>
    <mergeCell ref="F1244:F1246"/>
  </mergeCells>
  <printOptions horizontalCentered="1"/>
  <pageMargins left="0.23622047244094491" right="0.12" top="0.91999999999999993" bottom="0.17" header="0.18" footer="0.17"/>
  <pageSetup scale="55" orientation="landscape" r:id="rId1"/>
  <rowBreaks count="70" manualBreakCount="70">
    <brk id="12" max="16383" man="1"/>
    <brk id="23" max="16383" man="1"/>
    <brk id="34" max="16383" man="1"/>
    <brk id="57" max="16383" man="1"/>
    <brk id="71" max="16383" man="1"/>
    <brk id="81" max="16383" man="1"/>
    <brk id="92" max="16383" man="1"/>
    <brk id="103" max="16383" man="1"/>
    <brk id="111" max="16383" man="1"/>
    <brk id="128" max="16383" man="1"/>
    <brk id="138" max="16383" man="1"/>
    <brk id="148" max="16383" man="1"/>
    <brk id="156" max="16383" man="1"/>
    <brk id="178" max="16383" man="1"/>
    <brk id="188" max="16383" man="1"/>
    <brk id="203" max="16383" man="1"/>
    <brk id="210" max="16383" man="1"/>
    <brk id="220" max="16383" man="1"/>
    <brk id="231" max="16383" man="1"/>
    <brk id="274" max="16383" man="1"/>
    <brk id="298" max="16383" man="1"/>
    <brk id="308" max="16383" man="1"/>
    <brk id="323" max="16383" man="1"/>
    <brk id="341" max="16383" man="1"/>
    <brk id="346" max="16383" man="1"/>
    <brk id="356" max="16383" man="1"/>
    <brk id="370" max="16383" man="1"/>
    <brk id="385" max="16383" man="1"/>
    <brk id="404" max="16383" man="1"/>
    <brk id="421" max="16383" man="1"/>
    <brk id="432" max="16383" man="1"/>
    <brk id="456" max="16383" man="1"/>
    <brk id="470" max="16383" man="1"/>
    <brk id="479" max="16383" man="1"/>
    <brk id="484" max="16383" man="1"/>
    <brk id="490" max="16383" man="1"/>
    <brk id="499" max="16383" man="1"/>
    <brk id="507" max="16383" man="1"/>
    <brk id="518" max="16383" man="1"/>
    <brk id="528" max="16383" man="1"/>
    <brk id="544" max="16383" man="1"/>
    <brk id="553" max="16383" man="1"/>
    <brk id="565" max="16383" man="1"/>
    <brk id="592" max="16383" man="1"/>
    <brk id="603" max="16383" man="1"/>
    <brk id="613" max="16383" man="1"/>
    <brk id="624" max="16383" man="1"/>
    <brk id="643" max="16383" man="1"/>
    <brk id="653" max="16383" man="1"/>
    <brk id="675" max="16383" man="1"/>
    <brk id="683" max="16383" man="1"/>
    <brk id="696" max="16383" man="1"/>
    <brk id="707" max="16383" man="1"/>
    <brk id="722" max="16383" man="1"/>
    <brk id="744" max="16383" man="1"/>
    <brk id="789" max="16383" man="1"/>
    <brk id="896" max="16383" man="1"/>
    <brk id="910" max="16383" man="1"/>
    <brk id="917" max="16383" man="1"/>
    <brk id="942" max="16383" man="1"/>
    <brk id="984" max="16383" man="1"/>
    <brk id="1006" max="16383" man="1"/>
    <brk id="1060" max="16383" man="1"/>
    <brk id="1096" max="16383" man="1"/>
    <brk id="1135" max="16383" man="1"/>
    <brk id="1157" max="16383" man="1"/>
    <brk id="1171" max="16383" man="1"/>
    <brk id="1214" max="16383" man="1"/>
    <brk id="1255" max="16383" man="1"/>
    <brk id="1383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2026-07-21T07:31:51Z</cp:lastPrinted>
  <dcterms:created xsi:type="dcterms:W3CDTF">2018-03-02T12:39:40Z</dcterms:created>
  <dcterms:modified xsi:type="dcterms:W3CDTF">2026-07-21T07:37:50Z</dcterms:modified>
</cp:coreProperties>
</file>